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Budget\Fiscal Year 20-21\Budget Posting\"/>
    </mc:Choice>
  </mc:AlternateContent>
  <workbookProtection workbookPassword="9B62" lockStructure="1"/>
  <bookViews>
    <workbookView xWindow="0" yWindow="0" windowWidth="26520" windowHeight="11355"/>
  </bookViews>
  <sheets>
    <sheet name="Adopted Bud 20-21" sheetId="1" r:id="rId1"/>
  </sheets>
  <externalReferences>
    <externalReference r:id="rId2"/>
  </externalReferences>
  <definedNames>
    <definedName name="_xlnm.Print_Area" localSheetId="0">'Adopted Bud 20-21'!$A$1:$I$39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E35" i="1"/>
  <c r="C35" i="1"/>
  <c r="C37" i="1" s="1"/>
  <c r="C38" i="1" s="1"/>
  <c r="C39" i="1" s="1"/>
  <c r="I34" i="1"/>
  <c r="I33" i="1"/>
  <c r="I35" i="1" s="1"/>
  <c r="G30" i="1"/>
  <c r="G37" i="1" s="1"/>
  <c r="G38" i="1" s="1"/>
  <c r="G39" i="1" s="1"/>
  <c r="C30" i="1"/>
  <c r="I29" i="1"/>
  <c r="I28" i="1"/>
  <c r="I27" i="1"/>
  <c r="E26" i="1"/>
  <c r="E30" i="1" s="1"/>
  <c r="E37" i="1" s="1"/>
  <c r="E38" i="1" s="1"/>
  <c r="E39" i="1" s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7" i="1"/>
  <c r="G7" i="1"/>
  <c r="E7" i="1"/>
  <c r="C7" i="1"/>
  <c r="I6" i="1"/>
  <c r="I5" i="1"/>
  <c r="I4" i="1"/>
  <c r="I26" i="1" l="1"/>
  <c r="I30" i="1" s="1"/>
  <c r="I37" i="1" s="1"/>
  <c r="I38" i="1" s="1"/>
  <c r="I39" i="1" s="1"/>
</calcChain>
</file>

<file path=xl/sharedStrings.xml><?xml version="1.0" encoding="utf-8"?>
<sst xmlns="http://schemas.openxmlformats.org/spreadsheetml/2006/main" count="62" uniqueCount="43">
  <si>
    <t>M&amp;O Tax Rate: $1.05475</t>
  </si>
  <si>
    <t>I&amp;S Tax Rate: $0.47620</t>
  </si>
  <si>
    <t>Total Tax Rate: $1.53095</t>
  </si>
  <si>
    <t>REVENUES</t>
  </si>
  <si>
    <t>GENERAL FUND</t>
  </si>
  <si>
    <t>DEBT SERVICE</t>
  </si>
  <si>
    <t>CHILD NUTRITION</t>
  </si>
  <si>
    <t xml:space="preserve">TOTAL  </t>
  </si>
  <si>
    <t xml:space="preserve">  Local Revenue</t>
  </si>
  <si>
    <t xml:space="preserve">  State Revenue</t>
  </si>
  <si>
    <t xml:space="preserve">  Federal Revenue</t>
  </si>
  <si>
    <t>TOTAL REVENUES</t>
  </si>
  <si>
    <t>APPROPRIATIONS:</t>
  </si>
  <si>
    <t>Instruction</t>
  </si>
  <si>
    <t>x</t>
  </si>
  <si>
    <t>Inst Resources &amp; Media</t>
  </si>
  <si>
    <t>Curriculum &amp; Prof Development</t>
  </si>
  <si>
    <t>Instructional Administration</t>
  </si>
  <si>
    <t>School Leadership</t>
  </si>
  <si>
    <t>Guidance &amp; Counseling</t>
  </si>
  <si>
    <t>Social Work Services</t>
  </si>
  <si>
    <t>Health Services</t>
  </si>
  <si>
    <t>Student Transportation</t>
  </si>
  <si>
    <t>Food Services</t>
  </si>
  <si>
    <t>Co-curricular/Extracurricular</t>
  </si>
  <si>
    <t>General Administration</t>
  </si>
  <si>
    <t>Plant Maintenance</t>
  </si>
  <si>
    <t>Security &amp; Monitoring</t>
  </si>
  <si>
    <t>Data Processing</t>
  </si>
  <si>
    <t>Community Services</t>
  </si>
  <si>
    <t>Debt Service</t>
  </si>
  <si>
    <t>Facilities Acq. &amp; Construction</t>
  </si>
  <si>
    <t>Payments to JJAEP</t>
  </si>
  <si>
    <t>Intergovernmental Charges</t>
  </si>
  <si>
    <t>TOTAL APPROPRIATIONS:</t>
  </si>
  <si>
    <t>OTHER RESOURCES &amp; USES</t>
  </si>
  <si>
    <t xml:space="preserve">  Other Resources</t>
  </si>
  <si>
    <t xml:space="preserve">  Other Uses</t>
  </si>
  <si>
    <t>TOTAL Other Resources &amp; Uses</t>
  </si>
  <si>
    <t>Excess/(Deficit) Current Operations</t>
  </si>
  <si>
    <t>From/(To) Fund Balance</t>
  </si>
  <si>
    <t>Difference</t>
  </si>
  <si>
    <r>
      <rPr>
        <b/>
        <sz val="16"/>
        <color rgb="FF0070C0"/>
        <rFont val="Calibri"/>
        <family val="2"/>
        <scheme val="minor"/>
      </rPr>
      <t xml:space="preserve">SAISD 2020-2021 </t>
    </r>
    <r>
      <rPr>
        <b/>
        <sz val="14"/>
        <color rgb="FF0070C0"/>
        <rFont val="Calibri"/>
        <family val="2"/>
        <scheme val="minor"/>
      </rPr>
      <t xml:space="preserve">
</t>
    </r>
    <r>
      <rPr>
        <b/>
        <sz val="11"/>
        <color rgb="FF0070C0"/>
        <rFont val="Calibri"/>
        <family val="2"/>
        <scheme val="minor"/>
      </rPr>
      <t>ADOPTED BUDGET SUMMARY
June 22,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</si>
</sst>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0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8" fillId="0" borderId="0" xfId="1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1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164" fontId="14" fillId="0" borderId="0" xfId="1" applyNumberFormat="1" applyFont="1" applyAlignment="1">
      <alignment horizontal="center" wrapText="1"/>
    </xf>
    <xf numFmtId="0" fontId="9" fillId="0" borderId="0" xfId="0" applyFont="1"/>
    <xf numFmtId="0" fontId="12" fillId="0" borderId="0" xfId="0" applyFont="1"/>
    <xf numFmtId="0" fontId="15" fillId="0" borderId="0" xfId="0" applyFont="1"/>
    <xf numFmtId="0" fontId="15" fillId="0" borderId="0" xfId="0" applyFont="1" applyBorder="1"/>
    <xf numFmtId="0" fontId="13" fillId="0" borderId="0" xfId="0" applyFont="1" applyBorder="1"/>
    <xf numFmtId="0" fontId="13" fillId="0" borderId="0" xfId="0" applyFont="1"/>
    <xf numFmtId="164" fontId="14" fillId="0" borderId="0" xfId="1" applyNumberFormat="1" applyFont="1"/>
    <xf numFmtId="0" fontId="14" fillId="0" borderId="0" xfId="0" applyFont="1"/>
    <xf numFmtId="165" fontId="11" fillId="0" borderId="0" xfId="1" applyNumberFormat="1" applyFont="1"/>
    <xf numFmtId="164" fontId="15" fillId="0" borderId="0" xfId="1" applyNumberFormat="1" applyFont="1" applyBorder="1"/>
    <xf numFmtId="164" fontId="11" fillId="0" borderId="0" xfId="1" applyNumberFormat="1" applyFont="1"/>
    <xf numFmtId="164" fontId="12" fillId="0" borderId="0" xfId="1" applyNumberFormat="1" applyFont="1" applyBorder="1"/>
    <xf numFmtId="164" fontId="12" fillId="0" borderId="0" xfId="1" applyNumberFormat="1" applyFont="1"/>
    <xf numFmtId="164" fontId="11" fillId="0" borderId="2" xfId="1" applyNumberFormat="1" applyFont="1" applyBorder="1"/>
    <xf numFmtId="164" fontId="12" fillId="0" borderId="2" xfId="1" applyNumberFormat="1" applyFont="1" applyBorder="1"/>
    <xf numFmtId="165" fontId="12" fillId="0" borderId="0" xfId="1" applyNumberFormat="1" applyFont="1"/>
    <xf numFmtId="164" fontId="13" fillId="0" borderId="0" xfId="1" applyNumberFormat="1" applyFont="1"/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10" fontId="14" fillId="0" borderId="0" xfId="2" applyNumberFormat="1" applyFont="1"/>
    <xf numFmtId="166" fontId="16" fillId="0" borderId="0" xfId="2" applyNumberFormat="1" applyFont="1"/>
    <xf numFmtId="164" fontId="13" fillId="0" borderId="0" xfId="0" applyNumberFormat="1" applyFont="1"/>
    <xf numFmtId="0" fontId="17" fillId="0" borderId="0" xfId="0" applyFont="1"/>
    <xf numFmtId="164" fontId="14" fillId="0" borderId="3" xfId="1" applyNumberFormat="1" applyFont="1" applyBorder="1"/>
    <xf numFmtId="10" fontId="14" fillId="0" borderId="3" xfId="2" applyNumberFormat="1" applyFont="1" applyBorder="1"/>
    <xf numFmtId="164" fontId="11" fillId="0" borderId="0" xfId="1" applyNumberFormat="1" applyFont="1" applyBorder="1"/>
    <xf numFmtId="0" fontId="7" fillId="0" borderId="0" xfId="0" applyFont="1"/>
    <xf numFmtId="165" fontId="11" fillId="0" borderId="4" xfId="1" applyNumberFormat="1" applyFont="1" applyBorder="1"/>
    <xf numFmtId="165" fontId="12" fillId="0" borderId="4" xfId="1" applyNumberFormat="1" applyFont="1" applyBorder="1"/>
    <xf numFmtId="164" fontId="13" fillId="0" borderId="0" xfId="1" applyNumberFormat="1" applyFont="1" applyBorder="1"/>
    <xf numFmtId="164" fontId="18" fillId="0" borderId="0" xfId="1" applyNumberFormat="1" applyFont="1"/>
    <xf numFmtId="0" fontId="18" fillId="0" borderId="0" xfId="0" applyFont="1"/>
    <xf numFmtId="164" fontId="14" fillId="0" borderId="0" xfId="1" applyNumberFormat="1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udget%20Share%20Files\Expenditures\Forecast%202020-21%20(6-23-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-12 FC #1"/>
      <sheetName val="6119-6129"/>
      <sheetName val="REVENUE"/>
      <sheetName val="EXPEND 2015-16"/>
      <sheetName val="EXPEND 2014-15"/>
      <sheetName val="EXPEND"/>
      <sheetName val="REV EXP slides 3-28-13 (2)"/>
      <sheetName val="FORECAST 2015-16"/>
      <sheetName val="FORECAST 2016-17"/>
      <sheetName val="FORECAST 2-YEAR"/>
      <sheetName val="INITIATIVES 16-17"/>
      <sheetName val="REV EXP slides 2-4-16"/>
      <sheetName val="REV EXP slides 5-9-19"/>
      <sheetName val="REV EXP slides 5-16-18"/>
      <sheetName val="Student slides 3-14-20"/>
      <sheetName val="REV EXP slides 5-30-19"/>
      <sheetName val="HS CAMPUS TCHR RESTRUCT"/>
      <sheetName val="MS CAMPUS TCHR RESTRUCT"/>
      <sheetName val="BUDG SAVINGS 2018-19"/>
      <sheetName val="Adopted Bud 17-18"/>
      <sheetName val="TRE-470-BOND 19-20"/>
      <sheetName val="WALTON-ARNOLD 18-19"/>
      <sheetName val="DR DOW 18-19 BUDGET SUMMARY"/>
      <sheetName val="Adopted Bud 20-21"/>
      <sheetName val="Adopted Bud 19-20"/>
      <sheetName val="Adopted Bud 18-19 (unlinked JW)"/>
      <sheetName val="REV EXP slides 4-14-14"/>
      <sheetName val="Fund Bal slides 4-8-13"/>
      <sheetName val="Fund Bal 3-31-14 Str Initi"/>
      <sheetName val="Debt Service 5-1-13"/>
      <sheetName val="Child Nutrition 20-21"/>
      <sheetName val="Child Nutrition Slides"/>
      <sheetName val="CN 15-16"/>
      <sheetName val="CN Forecast-budget"/>
      <sheetName val="Tax Rev Slides 5-1-13"/>
      <sheetName val="Debt Svc 2016-2017"/>
      <sheetName val="Debt Service 5-27-15"/>
      <sheetName val="2016-2017 Debt Service"/>
      <sheetName val="Debt Service 20-21 "/>
      <sheetName val="Debt Svc 2018-2019"/>
      <sheetName val="Home Value"/>
      <sheetName val="Home Value (Dr. K)"/>
      <sheetName val="TAX STRATEGIES 7-15-16"/>
      <sheetName val="M&amp;O I&amp;S Tax Rate 13 Cent Yr1"/>
      <sheetName val="M&amp;O I&amp;S Tax Rate V1(5-19-20)"/>
      <sheetName val="TRE FAQ (v3)"/>
      <sheetName val="TRE FAQ (v2)"/>
      <sheetName val="TRE FAQ (v1-A)"/>
      <sheetName val="TRE FAQ (v1-B) FINAL"/>
      <sheetName val="M&amp;O I&amp;S Tax Rate V2"/>
      <sheetName val="M&amp;O I&amp;S Tax Rate V3"/>
      <sheetName val="Student slides 5-1-13"/>
      <sheetName val="Student slides 3-3-14"/>
      <sheetName val="Student slides 4-8-14"/>
      <sheetName val="Top 10 w 9% Growth"/>
      <sheetName val="Top 10 w 0% Growth (2)"/>
      <sheetName val="$5k HS Exemp 1"/>
      <sheetName val="$5k HS Exemp 2"/>
      <sheetName val="Student slides 1-22-15"/>
      <sheetName val="Key Data 3-1-12"/>
      <sheetName val="Key Data 11-12-12"/>
      <sheetName val="Key Data 5-9-13"/>
      <sheetName val="Key Data 10-14-13 GARZA"/>
      <sheetName val="Key Data 11-6-13 incl 13-14"/>
      <sheetName val="Key Budget Data 6-27-12"/>
      <sheetName val="Key Data 8-5-14 incl 14-15"/>
      <sheetName val="Key Data 5-26-15 incl 14-15"/>
      <sheetName val="Key Data 5-31-16"/>
      <sheetName val="sal increase mar'12"/>
      <sheetName val="sal increase apr'12 (2)"/>
      <sheetName val="supplement nov'12"/>
      <sheetName val="Student slides 3-7-18 (2)"/>
      <sheetName val="Positions"/>
      <sheetName val="MSTR Teachers"/>
      <sheetName val="sal increase may 2017"/>
      <sheetName val="TCHR PAY BEXAR"/>
      <sheetName val="TCHR PAY BEXAR (AUG '14)"/>
      <sheetName val="TCHR PAY BEXAR (SEP '14)"/>
      <sheetName val="sal increase feb 2015 (2)"/>
      <sheetName val="PAY Scen 5-30 2019"/>
      <sheetName val="PAY Scen 4-9 2019"/>
      <sheetName val="TCHR PAY BEXAR (NEW JUNE '19)"/>
      <sheetName val="TCHR PAY BEXAR (MAY '17)"/>
      <sheetName val="sal increase FEB'14"/>
      <sheetName val="sal increase JUN17"/>
      <sheetName val="sal increase JUN17 (F)"/>
      <sheetName val="4 Pay Scen"/>
      <sheetName val="Final Pay Scen 2013-14"/>
      <sheetName val="Literacy"/>
      <sheetName val="sal increase jan 2016 (2)"/>
      <sheetName val="SPEC ED CONTRACTED SVCS"/>
      <sheetName val="FINE ARTS"/>
      <sheetName val="WEIGHTED STUDENTS"/>
      <sheetName val="self funded ins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5">
          <cell r="W15">
            <v>88789.156000000003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workbookViewId="0"/>
  </sheetViews>
  <sheetFormatPr defaultColWidth="37.28515625" defaultRowHeight="15.75" x14ac:dyDescent="0.25"/>
  <cols>
    <col min="1" max="1" width="3.7109375" style="16" customWidth="1"/>
    <col min="2" max="2" width="37.85546875" style="17" customWidth="1"/>
    <col min="3" max="3" width="19.5703125" style="21" customWidth="1"/>
    <col min="4" max="4" width="2.7109375" style="20" customWidth="1"/>
    <col min="5" max="5" width="19.5703125" style="21" customWidth="1"/>
    <col min="6" max="6" width="2.7109375" style="20" customWidth="1"/>
    <col min="7" max="7" width="19.5703125" style="47" customWidth="1"/>
    <col min="8" max="8" width="2.7109375" style="20" customWidth="1"/>
    <col min="9" max="9" width="19.5703125" style="21" customWidth="1"/>
    <col min="10" max="10" width="4" style="21" customWidth="1"/>
    <col min="11" max="11" width="18.28515625" style="22" customWidth="1"/>
    <col min="12" max="12" width="9.85546875" style="23" customWidth="1"/>
    <col min="13" max="15" width="16" style="21" customWidth="1"/>
    <col min="16" max="16" width="6" style="21" customWidth="1"/>
    <col min="17" max="17" width="12.7109375" style="21" bestFit="1" customWidth="1"/>
    <col min="18" max="18" width="3" style="21" bestFit="1" customWidth="1"/>
    <col min="19" max="19" width="13.5703125" style="21" bestFit="1" customWidth="1"/>
    <col min="20" max="16384" width="37.28515625" style="21"/>
  </cols>
  <sheetData>
    <row r="1" spans="1:19" s="3" customFormat="1" ht="51.75" thickBot="1" x14ac:dyDescent="0.3">
      <c r="A1" s="1"/>
      <c r="B1" s="2" t="s">
        <v>42</v>
      </c>
      <c r="C1" s="3" t="s">
        <v>0</v>
      </c>
      <c r="D1" s="4"/>
      <c r="E1" s="3" t="s">
        <v>1</v>
      </c>
      <c r="F1" s="4"/>
      <c r="G1" s="5"/>
      <c r="H1" s="4"/>
      <c r="I1" s="3" t="s">
        <v>2</v>
      </c>
      <c r="K1" s="6"/>
      <c r="L1" s="7"/>
    </row>
    <row r="2" spans="1:19" s="14" customFormat="1" ht="19.5" customHeight="1" thickBot="1" x14ac:dyDescent="0.3">
      <c r="A2" s="8"/>
      <c r="B2" s="9" t="s">
        <v>3</v>
      </c>
      <c r="C2" s="10" t="s">
        <v>4</v>
      </c>
      <c r="D2" s="11"/>
      <c r="E2" s="10" t="s">
        <v>5</v>
      </c>
      <c r="F2" s="11"/>
      <c r="G2" s="10" t="s">
        <v>6</v>
      </c>
      <c r="H2" s="12"/>
      <c r="I2" s="13" t="s">
        <v>7</v>
      </c>
      <c r="K2" s="48"/>
      <c r="L2" s="48"/>
      <c r="M2" s="48"/>
      <c r="N2" s="15"/>
      <c r="O2" s="15"/>
      <c r="P2" s="15"/>
    </row>
    <row r="3" spans="1:19" ht="14.25" customHeight="1" x14ac:dyDescent="0.25">
      <c r="C3" s="18"/>
      <c r="D3" s="19"/>
      <c r="E3" s="18"/>
      <c r="F3" s="19"/>
      <c r="G3" s="18"/>
    </row>
    <row r="4" spans="1:19" ht="14.25" customHeight="1" x14ac:dyDescent="0.25">
      <c r="B4" s="17" t="s">
        <v>8</v>
      </c>
      <c r="C4" s="24">
        <v>219700680</v>
      </c>
      <c r="D4" s="25"/>
      <c r="E4" s="26">
        <v>92979675</v>
      </c>
      <c r="F4" s="25"/>
      <c r="G4" s="26">
        <v>1356510</v>
      </c>
      <c r="H4" s="27"/>
      <c r="I4" s="28">
        <f>+E4+G4+C4</f>
        <v>314036865</v>
      </c>
    </row>
    <row r="5" spans="1:19" ht="14.25" customHeight="1" x14ac:dyDescent="0.25">
      <c r="B5" s="17" t="s">
        <v>9</v>
      </c>
      <c r="C5" s="26">
        <v>267514240</v>
      </c>
      <c r="D5" s="25"/>
      <c r="E5" s="26">
        <v>600000</v>
      </c>
      <c r="F5" s="25"/>
      <c r="G5" s="26">
        <v>168410</v>
      </c>
      <c r="H5" s="27"/>
      <c r="I5" s="28">
        <f>+E5+G5+C5</f>
        <v>268282650</v>
      </c>
    </row>
    <row r="6" spans="1:19" ht="14.25" customHeight="1" thickBot="1" x14ac:dyDescent="0.3">
      <c r="B6" s="17" t="s">
        <v>10</v>
      </c>
      <c r="C6" s="29">
        <v>11200000</v>
      </c>
      <c r="D6" s="25"/>
      <c r="E6" s="29">
        <v>0</v>
      </c>
      <c r="F6" s="25"/>
      <c r="G6" s="29">
        <v>46488490</v>
      </c>
      <c r="H6" s="27"/>
      <c r="I6" s="30">
        <f>+E6+G6+C6</f>
        <v>57688490</v>
      </c>
    </row>
    <row r="7" spans="1:19" ht="14.25" customHeight="1" x14ac:dyDescent="0.25">
      <c r="B7" s="17" t="s">
        <v>11</v>
      </c>
      <c r="C7" s="24">
        <f>SUM(C4:C6)</f>
        <v>498414920</v>
      </c>
      <c r="D7" s="25"/>
      <c r="E7" s="24">
        <f>SUM(E4:E6)</f>
        <v>93579675</v>
      </c>
      <c r="F7" s="25"/>
      <c r="G7" s="24">
        <f>SUM(G4:G6)</f>
        <v>48013410</v>
      </c>
      <c r="H7" s="27"/>
      <c r="I7" s="31">
        <f>SUM(I4:I6)</f>
        <v>640008005</v>
      </c>
    </row>
    <row r="8" spans="1:19" ht="14.25" customHeight="1" x14ac:dyDescent="0.25">
      <c r="C8" s="26"/>
      <c r="D8" s="25"/>
      <c r="E8" s="26"/>
      <c r="F8" s="25"/>
      <c r="G8" s="26"/>
      <c r="H8" s="27"/>
      <c r="I8" s="28"/>
      <c r="M8" s="32"/>
      <c r="N8" s="32"/>
      <c r="O8" s="32"/>
      <c r="P8" s="32"/>
    </row>
    <row r="9" spans="1:19" ht="14.25" customHeight="1" x14ac:dyDescent="0.25">
      <c r="B9" s="33" t="s">
        <v>12</v>
      </c>
      <c r="C9" s="26"/>
      <c r="D9" s="25"/>
      <c r="E9" s="26"/>
      <c r="F9" s="25"/>
      <c r="G9" s="26"/>
      <c r="H9" s="27"/>
      <c r="I9" s="28"/>
      <c r="M9" s="32"/>
      <c r="N9" s="32"/>
      <c r="O9" s="32"/>
      <c r="P9" s="32"/>
    </row>
    <row r="10" spans="1:19" ht="14.25" customHeight="1" x14ac:dyDescent="0.25">
      <c r="A10" s="16">
        <v>11</v>
      </c>
      <c r="B10" s="34" t="s">
        <v>13</v>
      </c>
      <c r="C10" s="28">
        <v>282883382</v>
      </c>
      <c r="D10" s="25"/>
      <c r="E10" s="26"/>
      <c r="F10" s="25"/>
      <c r="G10" s="26"/>
      <c r="H10" s="27"/>
      <c r="I10" s="28">
        <f t="shared" ref="I10:I29" si="0">+E10+G10+C10</f>
        <v>282883382</v>
      </c>
      <c r="J10" s="21" t="s">
        <v>14</v>
      </c>
      <c r="L10" s="35"/>
      <c r="M10" s="32"/>
      <c r="N10" s="32"/>
      <c r="O10" s="32"/>
      <c r="P10" s="36"/>
      <c r="Q10" s="37"/>
      <c r="R10" s="38"/>
      <c r="S10" s="37"/>
    </row>
    <row r="11" spans="1:19" ht="14.25" customHeight="1" x14ac:dyDescent="0.25">
      <c r="A11" s="16">
        <v>12</v>
      </c>
      <c r="B11" s="34" t="s">
        <v>15</v>
      </c>
      <c r="C11" s="28">
        <v>5585145</v>
      </c>
      <c r="D11" s="25"/>
      <c r="E11" s="26"/>
      <c r="F11" s="25"/>
      <c r="G11" s="26"/>
      <c r="H11" s="27"/>
      <c r="I11" s="28">
        <f t="shared" si="0"/>
        <v>5585145</v>
      </c>
      <c r="J11" s="21" t="s">
        <v>14</v>
      </c>
      <c r="L11" s="35"/>
      <c r="M11" s="32"/>
      <c r="N11" s="32"/>
      <c r="O11" s="32"/>
      <c r="P11" s="36"/>
      <c r="Q11" s="37"/>
      <c r="R11" s="38"/>
      <c r="S11" s="37"/>
    </row>
    <row r="12" spans="1:19" ht="14.25" customHeight="1" x14ac:dyDescent="0.25">
      <c r="A12" s="16">
        <v>13</v>
      </c>
      <c r="B12" s="34" t="s">
        <v>16</v>
      </c>
      <c r="C12" s="28">
        <v>16598834</v>
      </c>
      <c r="D12" s="25"/>
      <c r="E12" s="26"/>
      <c r="F12" s="25"/>
      <c r="G12" s="26"/>
      <c r="H12" s="27"/>
      <c r="I12" s="28">
        <f t="shared" si="0"/>
        <v>16598834</v>
      </c>
      <c r="J12" s="21" t="s">
        <v>14</v>
      </c>
      <c r="L12" s="35"/>
      <c r="M12" s="32"/>
      <c r="N12" s="32"/>
      <c r="O12" s="32"/>
      <c r="P12" s="36"/>
      <c r="Q12" s="37"/>
      <c r="R12" s="38"/>
      <c r="S12" s="37"/>
    </row>
    <row r="13" spans="1:19" ht="14.25" customHeight="1" x14ac:dyDescent="0.25">
      <c r="A13" s="16">
        <v>21</v>
      </c>
      <c r="B13" s="34" t="s">
        <v>17</v>
      </c>
      <c r="C13" s="28">
        <v>10391568</v>
      </c>
      <c r="D13" s="25"/>
      <c r="E13" s="26"/>
      <c r="F13" s="25"/>
      <c r="G13" s="26"/>
      <c r="H13" s="27"/>
      <c r="I13" s="28">
        <f t="shared" si="0"/>
        <v>10391568</v>
      </c>
      <c r="J13" s="21" t="s">
        <v>14</v>
      </c>
      <c r="L13" s="35"/>
      <c r="M13" s="32"/>
      <c r="N13" s="32"/>
      <c r="O13" s="32"/>
      <c r="P13" s="36"/>
      <c r="Q13" s="37"/>
      <c r="R13" s="38"/>
      <c r="S13" s="37"/>
    </row>
    <row r="14" spans="1:19" ht="14.25" customHeight="1" x14ac:dyDescent="0.25">
      <c r="A14" s="16">
        <v>23</v>
      </c>
      <c r="B14" s="34" t="s">
        <v>18</v>
      </c>
      <c r="C14" s="28">
        <v>34426518</v>
      </c>
      <c r="D14" s="25"/>
      <c r="E14" s="26"/>
      <c r="F14" s="25"/>
      <c r="G14" s="26"/>
      <c r="H14" s="27"/>
      <c r="I14" s="28">
        <f t="shared" si="0"/>
        <v>34426518</v>
      </c>
      <c r="J14" s="21" t="s">
        <v>14</v>
      </c>
      <c r="L14" s="35"/>
      <c r="M14" s="32"/>
      <c r="N14" s="32"/>
      <c r="O14" s="32"/>
      <c r="P14" s="36"/>
      <c r="Q14" s="37"/>
      <c r="R14" s="38"/>
      <c r="S14" s="37"/>
    </row>
    <row r="15" spans="1:19" ht="14.25" customHeight="1" x14ac:dyDescent="0.25">
      <c r="A15" s="16">
        <v>31</v>
      </c>
      <c r="B15" s="34" t="s">
        <v>19</v>
      </c>
      <c r="C15" s="28">
        <v>15864967</v>
      </c>
      <c r="D15" s="25"/>
      <c r="E15" s="26"/>
      <c r="F15" s="25"/>
      <c r="G15" s="26"/>
      <c r="H15" s="27"/>
      <c r="I15" s="28">
        <f t="shared" si="0"/>
        <v>15864967</v>
      </c>
      <c r="J15" s="21" t="s">
        <v>14</v>
      </c>
      <c r="L15" s="35"/>
      <c r="M15" s="32"/>
      <c r="N15" s="32"/>
      <c r="O15" s="32"/>
      <c r="P15" s="36"/>
      <c r="Q15" s="37"/>
      <c r="R15" s="38"/>
      <c r="S15" s="37"/>
    </row>
    <row r="16" spans="1:19" ht="14.25" customHeight="1" x14ac:dyDescent="0.25">
      <c r="A16" s="16">
        <v>32</v>
      </c>
      <c r="B16" s="34" t="s">
        <v>20</v>
      </c>
      <c r="C16" s="28">
        <v>3610208</v>
      </c>
      <c r="D16" s="25"/>
      <c r="E16" s="26"/>
      <c r="F16" s="25"/>
      <c r="G16" s="26"/>
      <c r="H16" s="27"/>
      <c r="I16" s="28">
        <f t="shared" si="0"/>
        <v>3610208</v>
      </c>
      <c r="J16" s="21" t="s">
        <v>14</v>
      </c>
      <c r="L16" s="35"/>
      <c r="M16" s="32"/>
      <c r="N16" s="32"/>
      <c r="O16" s="32"/>
      <c r="P16" s="36"/>
      <c r="Q16" s="37"/>
      <c r="R16" s="38"/>
      <c r="S16" s="37"/>
    </row>
    <row r="17" spans="1:19" ht="14.25" customHeight="1" x14ac:dyDescent="0.25">
      <c r="A17" s="16">
        <v>33</v>
      </c>
      <c r="B17" s="34" t="s">
        <v>21</v>
      </c>
      <c r="C17" s="28">
        <v>9566496</v>
      </c>
      <c r="D17" s="25"/>
      <c r="E17" s="26"/>
      <c r="F17" s="25"/>
      <c r="G17" s="26"/>
      <c r="H17" s="27"/>
      <c r="I17" s="28">
        <f t="shared" si="0"/>
        <v>9566496</v>
      </c>
      <c r="J17" s="21" t="s">
        <v>14</v>
      </c>
      <c r="L17" s="35"/>
      <c r="M17" s="32"/>
      <c r="N17" s="32"/>
      <c r="O17" s="32"/>
      <c r="P17" s="36"/>
      <c r="Q17" s="37"/>
      <c r="R17" s="38"/>
      <c r="S17" s="37"/>
    </row>
    <row r="18" spans="1:19" ht="14.25" customHeight="1" x14ac:dyDescent="0.25">
      <c r="A18" s="16">
        <v>34</v>
      </c>
      <c r="B18" s="34" t="s">
        <v>22</v>
      </c>
      <c r="C18" s="28">
        <v>11609701</v>
      </c>
      <c r="D18" s="25"/>
      <c r="E18" s="26"/>
      <c r="F18" s="25"/>
      <c r="G18" s="26"/>
      <c r="H18" s="27"/>
      <c r="I18" s="28">
        <f t="shared" si="0"/>
        <v>11609701</v>
      </c>
      <c r="J18" s="21" t="s">
        <v>14</v>
      </c>
      <c r="L18" s="35"/>
      <c r="M18" s="32"/>
      <c r="N18" s="32"/>
      <c r="O18" s="32"/>
      <c r="P18" s="36"/>
      <c r="Q18" s="37"/>
      <c r="R18" s="38"/>
      <c r="S18" s="37"/>
    </row>
    <row r="19" spans="1:19" ht="14.25" customHeight="1" x14ac:dyDescent="0.25">
      <c r="A19" s="16">
        <v>35</v>
      </c>
      <c r="B19" s="34" t="s">
        <v>23</v>
      </c>
      <c r="C19" s="28">
        <v>152547</v>
      </c>
      <c r="D19" s="25"/>
      <c r="E19" s="26"/>
      <c r="F19" s="25"/>
      <c r="G19" s="26">
        <v>45507109</v>
      </c>
      <c r="H19" s="27"/>
      <c r="I19" s="28">
        <f t="shared" si="0"/>
        <v>45659656</v>
      </c>
      <c r="J19" s="21" t="s">
        <v>14</v>
      </c>
      <c r="L19" s="35"/>
      <c r="M19" s="32"/>
      <c r="N19" s="32"/>
      <c r="O19" s="32"/>
      <c r="P19" s="36"/>
      <c r="Q19" s="37"/>
      <c r="R19" s="38"/>
      <c r="S19" s="37"/>
    </row>
    <row r="20" spans="1:19" ht="14.25" customHeight="1" x14ac:dyDescent="0.25">
      <c r="A20" s="16">
        <v>36</v>
      </c>
      <c r="B20" s="34" t="s">
        <v>24</v>
      </c>
      <c r="C20" s="28">
        <v>12419208</v>
      </c>
      <c r="D20" s="25"/>
      <c r="E20" s="26"/>
      <c r="F20" s="25"/>
      <c r="G20" s="26"/>
      <c r="H20" s="27"/>
      <c r="I20" s="28">
        <f t="shared" si="0"/>
        <v>12419208</v>
      </c>
      <c r="J20" s="21" t="s">
        <v>14</v>
      </c>
      <c r="L20" s="35"/>
      <c r="M20" s="32"/>
      <c r="N20" s="32"/>
      <c r="O20" s="32"/>
      <c r="P20" s="36"/>
      <c r="Q20" s="37"/>
      <c r="R20" s="38"/>
      <c r="S20" s="37"/>
    </row>
    <row r="21" spans="1:19" ht="14.25" customHeight="1" x14ac:dyDescent="0.25">
      <c r="A21" s="16">
        <v>41</v>
      </c>
      <c r="B21" s="34" t="s">
        <v>25</v>
      </c>
      <c r="C21" s="28">
        <v>16673399</v>
      </c>
      <c r="D21" s="25"/>
      <c r="E21" s="26"/>
      <c r="F21" s="25"/>
      <c r="G21" s="26"/>
      <c r="H21" s="27"/>
      <c r="I21" s="28">
        <f t="shared" si="0"/>
        <v>16673399</v>
      </c>
      <c r="J21" s="21" t="s">
        <v>14</v>
      </c>
      <c r="L21" s="35"/>
      <c r="M21" s="32"/>
      <c r="N21" s="32"/>
      <c r="O21" s="32"/>
      <c r="P21" s="36"/>
      <c r="Q21" s="37"/>
      <c r="R21" s="38"/>
      <c r="S21" s="37"/>
    </row>
    <row r="22" spans="1:19" ht="14.25" customHeight="1" x14ac:dyDescent="0.25">
      <c r="A22" s="16">
        <v>51</v>
      </c>
      <c r="B22" s="34" t="s">
        <v>26</v>
      </c>
      <c r="C22" s="28">
        <v>55011972</v>
      </c>
      <c r="D22" s="25"/>
      <c r="E22" s="26"/>
      <c r="F22" s="25"/>
      <c r="G22" s="26">
        <v>2982748</v>
      </c>
      <c r="H22" s="27"/>
      <c r="I22" s="28">
        <f t="shared" si="0"/>
        <v>57994720</v>
      </c>
      <c r="J22" s="21" t="s">
        <v>14</v>
      </c>
      <c r="L22" s="35"/>
      <c r="M22" s="32"/>
      <c r="N22" s="32"/>
      <c r="O22" s="32"/>
      <c r="P22" s="36"/>
      <c r="Q22" s="37"/>
      <c r="R22" s="38"/>
      <c r="S22" s="37"/>
    </row>
    <row r="23" spans="1:19" ht="14.25" customHeight="1" x14ac:dyDescent="0.25">
      <c r="A23" s="16">
        <v>52</v>
      </c>
      <c r="B23" s="34" t="s">
        <v>27</v>
      </c>
      <c r="C23" s="28">
        <v>6840688</v>
      </c>
      <c r="D23" s="25"/>
      <c r="E23" s="26"/>
      <c r="F23" s="25"/>
      <c r="G23" s="26"/>
      <c r="H23" s="27"/>
      <c r="I23" s="28">
        <f t="shared" si="0"/>
        <v>6840688</v>
      </c>
      <c r="J23" s="21" t="s">
        <v>14</v>
      </c>
      <c r="L23" s="35"/>
      <c r="M23" s="32"/>
      <c r="N23" s="32"/>
      <c r="O23" s="32"/>
      <c r="P23" s="36"/>
      <c r="Q23" s="37"/>
      <c r="R23" s="38"/>
      <c r="S23" s="37"/>
    </row>
    <row r="24" spans="1:19" ht="14.25" customHeight="1" x14ac:dyDescent="0.25">
      <c r="A24" s="16">
        <v>53</v>
      </c>
      <c r="B24" s="34" t="s">
        <v>28</v>
      </c>
      <c r="C24" s="28">
        <v>11446198</v>
      </c>
      <c r="D24" s="25"/>
      <c r="E24" s="26"/>
      <c r="F24" s="25"/>
      <c r="G24" s="26"/>
      <c r="H24" s="27"/>
      <c r="I24" s="28">
        <f t="shared" si="0"/>
        <v>11446198</v>
      </c>
      <c r="J24" s="21" t="s">
        <v>14</v>
      </c>
      <c r="L24" s="35"/>
      <c r="M24" s="32"/>
      <c r="N24" s="32"/>
      <c r="O24" s="32"/>
      <c r="P24" s="36"/>
      <c r="Q24" s="37"/>
      <c r="R24" s="38"/>
      <c r="S24" s="37"/>
    </row>
    <row r="25" spans="1:19" ht="14.25" customHeight="1" x14ac:dyDescent="0.25">
      <c r="A25" s="16">
        <v>61</v>
      </c>
      <c r="B25" s="34" t="s">
        <v>29</v>
      </c>
      <c r="C25" s="28">
        <v>3887022</v>
      </c>
      <c r="D25" s="25"/>
      <c r="E25" s="26"/>
      <c r="F25" s="25"/>
      <c r="G25" s="26"/>
      <c r="H25" s="27"/>
      <c r="I25" s="28">
        <f t="shared" si="0"/>
        <v>3887022</v>
      </c>
      <c r="J25" s="21" t="s">
        <v>14</v>
      </c>
      <c r="L25" s="35"/>
      <c r="M25" s="32"/>
      <c r="N25" s="32"/>
      <c r="O25" s="32"/>
      <c r="P25" s="36"/>
      <c r="Q25" s="37"/>
      <c r="R25" s="38"/>
      <c r="S25" s="37"/>
    </row>
    <row r="26" spans="1:19" ht="14.25" customHeight="1" x14ac:dyDescent="0.25">
      <c r="A26" s="16">
        <v>71</v>
      </c>
      <c r="B26" s="34" t="s">
        <v>30</v>
      </c>
      <c r="C26" s="28">
        <v>0</v>
      </c>
      <c r="D26" s="25"/>
      <c r="E26" s="26">
        <f>+'[1]Debt Service 20-21 '!W15*1000</f>
        <v>88789156</v>
      </c>
      <c r="F26" s="25"/>
      <c r="G26" s="26"/>
      <c r="H26" s="27"/>
      <c r="I26" s="28">
        <f t="shared" si="0"/>
        <v>88789156</v>
      </c>
      <c r="J26" s="21" t="s">
        <v>14</v>
      </c>
      <c r="L26" s="35"/>
      <c r="M26" s="32"/>
      <c r="N26" s="32"/>
      <c r="O26" s="32"/>
      <c r="P26" s="36"/>
      <c r="Q26" s="37"/>
      <c r="R26" s="38"/>
      <c r="S26" s="37"/>
    </row>
    <row r="27" spans="1:19" ht="14.25" customHeight="1" x14ac:dyDescent="0.25">
      <c r="A27" s="16">
        <v>81</v>
      </c>
      <c r="B27" s="34" t="s">
        <v>31</v>
      </c>
      <c r="C27" s="28">
        <v>81067</v>
      </c>
      <c r="D27" s="25"/>
      <c r="E27" s="26"/>
      <c r="F27" s="25"/>
      <c r="G27" s="26">
        <v>574633</v>
      </c>
      <c r="H27" s="27"/>
      <c r="I27" s="28">
        <f t="shared" si="0"/>
        <v>655700</v>
      </c>
      <c r="J27" s="21" t="s">
        <v>14</v>
      </c>
      <c r="L27" s="35"/>
      <c r="M27" s="32"/>
      <c r="N27" s="32"/>
      <c r="O27" s="32"/>
      <c r="P27" s="36"/>
      <c r="Q27" s="37"/>
      <c r="R27" s="38"/>
      <c r="S27" s="37"/>
    </row>
    <row r="28" spans="1:19" ht="14.25" customHeight="1" x14ac:dyDescent="0.25">
      <c r="A28" s="16">
        <v>95</v>
      </c>
      <c r="B28" s="34" t="s">
        <v>32</v>
      </c>
      <c r="C28" s="28">
        <v>50000</v>
      </c>
      <c r="D28" s="25"/>
      <c r="E28" s="26"/>
      <c r="F28" s="25"/>
      <c r="G28" s="26"/>
      <c r="H28" s="27"/>
      <c r="I28" s="28">
        <f t="shared" si="0"/>
        <v>50000</v>
      </c>
      <c r="J28" s="21" t="s">
        <v>14</v>
      </c>
      <c r="L28" s="35"/>
      <c r="M28" s="32"/>
      <c r="N28" s="32"/>
      <c r="O28" s="32"/>
      <c r="P28" s="36"/>
      <c r="Q28" s="37"/>
      <c r="R28" s="38"/>
      <c r="S28" s="37"/>
    </row>
    <row r="29" spans="1:19" ht="14.25" customHeight="1" thickBot="1" x14ac:dyDescent="0.3">
      <c r="A29" s="16">
        <v>99</v>
      </c>
      <c r="B29" s="34" t="s">
        <v>33</v>
      </c>
      <c r="C29" s="30">
        <v>1314000</v>
      </c>
      <c r="D29" s="25"/>
      <c r="E29" s="29"/>
      <c r="F29" s="25"/>
      <c r="G29" s="29"/>
      <c r="H29" s="27"/>
      <c r="I29" s="30">
        <f t="shared" si="0"/>
        <v>1314000</v>
      </c>
      <c r="J29" s="21" t="s">
        <v>14</v>
      </c>
      <c r="K29" s="39"/>
      <c r="L29" s="40"/>
      <c r="M29" s="32"/>
      <c r="N29" s="32"/>
      <c r="O29" s="32"/>
      <c r="P29" s="36"/>
      <c r="Q29" s="37"/>
      <c r="R29" s="38"/>
      <c r="S29" s="37"/>
    </row>
    <row r="30" spans="1:19" ht="14.25" customHeight="1" x14ac:dyDescent="0.25">
      <c r="B30" s="17" t="s">
        <v>34</v>
      </c>
      <c r="C30" s="24">
        <f>SUM(C10:C29)</f>
        <v>498412920</v>
      </c>
      <c r="D30" s="25"/>
      <c r="E30" s="24">
        <f>SUM(E10:E29)</f>
        <v>88789156</v>
      </c>
      <c r="F30" s="25"/>
      <c r="G30" s="24">
        <f>SUM(G10:G29)</f>
        <v>49064490</v>
      </c>
      <c r="H30" s="27"/>
      <c r="I30" s="31">
        <f>SUM(I10:I29)</f>
        <v>636266566</v>
      </c>
      <c r="L30" s="35"/>
      <c r="M30" s="32"/>
      <c r="N30" s="32"/>
      <c r="O30" s="32"/>
      <c r="P30" s="32"/>
    </row>
    <row r="31" spans="1:19" ht="14.25" customHeight="1" x14ac:dyDescent="0.25">
      <c r="C31" s="41"/>
      <c r="D31" s="25"/>
      <c r="E31" s="41"/>
      <c r="F31" s="25"/>
      <c r="G31" s="41"/>
      <c r="H31" s="27"/>
      <c r="I31" s="27"/>
      <c r="L31" s="35"/>
      <c r="M31" s="32"/>
      <c r="N31" s="32"/>
      <c r="O31" s="32"/>
      <c r="P31" s="32"/>
    </row>
    <row r="32" spans="1:19" ht="14.25" customHeight="1" x14ac:dyDescent="0.25">
      <c r="B32" s="33" t="s">
        <v>35</v>
      </c>
      <c r="C32" s="26"/>
      <c r="D32" s="25"/>
      <c r="E32" s="26"/>
      <c r="F32" s="25"/>
      <c r="G32" s="26"/>
      <c r="H32" s="27"/>
      <c r="I32" s="28"/>
      <c r="L32" s="35"/>
      <c r="M32" s="32"/>
      <c r="N32" s="32"/>
      <c r="O32" s="32"/>
      <c r="P32" s="32"/>
    </row>
    <row r="33" spans="2:12" ht="14.25" customHeight="1" x14ac:dyDescent="0.25">
      <c r="B33" s="17" t="s">
        <v>36</v>
      </c>
      <c r="C33" s="26">
        <v>0</v>
      </c>
      <c r="D33" s="25"/>
      <c r="E33" s="26">
        <v>0</v>
      </c>
      <c r="F33" s="25"/>
      <c r="G33" s="26">
        <v>2000</v>
      </c>
      <c r="H33" s="27"/>
      <c r="I33" s="28">
        <f>+E33+G33+C33</f>
        <v>2000</v>
      </c>
      <c r="L33" s="35"/>
    </row>
    <row r="34" spans="2:12" ht="14.25" customHeight="1" thickBot="1" x14ac:dyDescent="0.3">
      <c r="B34" s="17" t="s">
        <v>37</v>
      </c>
      <c r="C34" s="29">
        <v>-2000</v>
      </c>
      <c r="D34" s="25"/>
      <c r="E34" s="29">
        <v>0</v>
      </c>
      <c r="F34" s="25"/>
      <c r="G34" s="29">
        <v>0</v>
      </c>
      <c r="H34" s="27"/>
      <c r="I34" s="30">
        <f>+E34+G34+C34</f>
        <v>-2000</v>
      </c>
      <c r="L34" s="35"/>
    </row>
    <row r="35" spans="2:12" ht="14.25" customHeight="1" x14ac:dyDescent="0.25">
      <c r="B35" s="17" t="s">
        <v>38</v>
      </c>
      <c r="C35" s="41">
        <f>-C33+C34</f>
        <v>-2000</v>
      </c>
      <c r="D35" s="25"/>
      <c r="E35" s="41">
        <f>SUM(E33:E34)</f>
        <v>0</v>
      </c>
      <c r="F35" s="25"/>
      <c r="G35" s="41">
        <f>SUM(G33:G34)</f>
        <v>2000</v>
      </c>
      <c r="H35" s="27"/>
      <c r="I35" s="27">
        <f>SUM(I33:I34)</f>
        <v>0</v>
      </c>
      <c r="L35" s="35"/>
    </row>
    <row r="36" spans="2:12" ht="14.25" customHeight="1" x14ac:dyDescent="0.25">
      <c r="C36" s="26"/>
      <c r="D36" s="25"/>
      <c r="E36" s="26"/>
      <c r="F36" s="25"/>
      <c r="G36" s="26"/>
      <c r="H36" s="27"/>
      <c r="I36" s="28"/>
    </row>
    <row r="37" spans="2:12" ht="14.25" customHeight="1" x14ac:dyDescent="0.25">
      <c r="B37" s="42" t="s">
        <v>39</v>
      </c>
      <c r="C37" s="26">
        <f>+C7-C30+C35</f>
        <v>0</v>
      </c>
      <c r="D37" s="25"/>
      <c r="E37" s="26">
        <f>+E7-E30+E35</f>
        <v>4790519</v>
      </c>
      <c r="F37" s="25"/>
      <c r="G37" s="26">
        <f>+G7-G30+G35</f>
        <v>-1049080</v>
      </c>
      <c r="H37" s="27"/>
      <c r="I37" s="28">
        <f>+I7-I30+I35</f>
        <v>3741439</v>
      </c>
    </row>
    <row r="38" spans="2:12" ht="14.25" customHeight="1" thickBot="1" x14ac:dyDescent="0.3">
      <c r="B38" s="17" t="s">
        <v>40</v>
      </c>
      <c r="C38" s="29">
        <f>-C37</f>
        <v>0</v>
      </c>
      <c r="D38" s="25"/>
      <c r="E38" s="29">
        <f>-E37</f>
        <v>-4790519</v>
      </c>
      <c r="F38" s="25"/>
      <c r="G38" s="29">
        <f>-G37</f>
        <v>1049080</v>
      </c>
      <c r="H38" s="27"/>
      <c r="I38" s="30">
        <f>-I37</f>
        <v>-3741439</v>
      </c>
    </row>
    <row r="39" spans="2:12" ht="14.25" customHeight="1" thickBot="1" x14ac:dyDescent="0.3">
      <c r="B39" s="17" t="s">
        <v>41</v>
      </c>
      <c r="C39" s="43">
        <f>+C38+C37</f>
        <v>0</v>
      </c>
      <c r="D39" s="25"/>
      <c r="E39" s="43">
        <f>+E38+E37</f>
        <v>0</v>
      </c>
      <c r="F39" s="25"/>
      <c r="G39" s="43">
        <f>+G38+G37</f>
        <v>0</v>
      </c>
      <c r="H39" s="27"/>
      <c r="I39" s="44">
        <f>+I38+I37</f>
        <v>0</v>
      </c>
    </row>
    <row r="40" spans="2:12" ht="16.5" thickTop="1" x14ac:dyDescent="0.25">
      <c r="C40" s="32"/>
      <c r="D40" s="45"/>
      <c r="E40" s="46"/>
      <c r="F40" s="45"/>
      <c r="G40" s="46"/>
      <c r="H40" s="45"/>
      <c r="I40" s="32"/>
    </row>
    <row r="41" spans="2:12" x14ac:dyDescent="0.25">
      <c r="C41" s="32"/>
      <c r="D41" s="45"/>
      <c r="E41" s="32"/>
      <c r="F41" s="45"/>
      <c r="G41" s="46"/>
      <c r="H41" s="45"/>
      <c r="I41" s="32"/>
    </row>
    <row r="42" spans="2:12" x14ac:dyDescent="0.25">
      <c r="C42" s="32"/>
      <c r="D42" s="45"/>
      <c r="E42" s="32"/>
      <c r="F42" s="45"/>
      <c r="G42" s="46"/>
      <c r="H42" s="45"/>
      <c r="I42" s="32"/>
    </row>
    <row r="45" spans="2:12" x14ac:dyDescent="0.25">
      <c r="B45"/>
    </row>
  </sheetData>
  <sheetProtection password="9B62" sheet="1" objects="1" scenarios="1" selectLockedCells="1"/>
  <mergeCells count="1">
    <mergeCell ref="K2:M2"/>
  </mergeCells>
  <pageMargins left="0.35" right="0.17" top="0.31" bottom="0.2" header="0.3" footer="0.18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Adopted Bud 20-21</vt:lpstr>
      <vt:lpstr>'Adopted Bud 20-21'!Print_Area</vt:lpstr>
    </vt:vector>
  </TitlesOfParts>
  <Company>San Antonio Independent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VSalas</cp:lastModifiedBy>
  <cp:lastPrinted>2020-06-23T18:22:39Z</cp:lastPrinted>
  <dcterms:created xsi:type="dcterms:W3CDTF">2020-06-23T17:12:58Z</dcterms:created>
  <dcterms:modified xsi:type="dcterms:W3CDTF">2020-06-23T18:23:05Z</dcterms:modified>
</cp:coreProperties>
</file>