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onzalez\Desktop\saf log for 2020\"/>
    </mc:Choice>
  </mc:AlternateContent>
  <xr:revisionPtr revIDLastSave="0" documentId="13_ncr:1_{46549A93-5641-4613-A2C1-D02D8ECE6E11}" xr6:coauthVersionLast="45" xr6:coauthVersionMax="45" xr10:uidLastSave="{00000000-0000-0000-0000-000000000000}"/>
  <bookViews>
    <workbookView xWindow="2640" yWindow="2745" windowWidth="21600" windowHeight="12735" tabRatio="494" activeTab="1" xr2:uid="{00000000-000D-0000-FFFF-FFFF00000000}"/>
  </bookViews>
  <sheets>
    <sheet name="Adv Reimb P.1" sheetId="8" r:id="rId1"/>
    <sheet name="Adv Reimb P.2" sheetId="9" r:id="rId2"/>
    <sheet name="CAMPUS" sheetId="12" state="hidden" r:id="rId3"/>
  </sheets>
  <definedNames>
    <definedName name="_xlnm._FilterDatabase" localSheetId="2" hidden="1">CAMPUS!$A$1:$F$1</definedName>
    <definedName name="address1">#REF!</definedName>
    <definedName name="address2">#REF!</definedName>
    <definedName name="dba">#REF!</definedName>
    <definedName name="name">#REF!</definedName>
    <definedName name="numb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8" l="1"/>
  <c r="C5" i="8"/>
  <c r="A3" i="8" l="1"/>
  <c r="E2" i="8"/>
  <c r="F10" i="9" l="1"/>
  <c r="E10" i="9" l="1"/>
  <c r="A3" i="9" l="1"/>
  <c r="C2" i="9" l="1"/>
  <c r="E2" i="9" l="1"/>
  <c r="E4" i="8" l="1"/>
  <c r="A9" i="9" l="1"/>
  <c r="A10" i="9" l="1"/>
  <c r="B10" i="9"/>
  <c r="F21" i="8"/>
  <c r="F23" i="8" s="1"/>
  <c r="F22" i="8"/>
  <c r="C4" i="9"/>
  <c r="E4" i="9"/>
  <c r="B5" i="9"/>
  <c r="D5" i="9"/>
  <c r="E5" i="9"/>
  <c r="A6" i="9"/>
  <c r="A8" i="9"/>
  <c r="C5" i="9" l="1"/>
</calcChain>
</file>

<file path=xl/sharedStrings.xml><?xml version="1.0" encoding="utf-8"?>
<sst xmlns="http://schemas.openxmlformats.org/spreadsheetml/2006/main" count="540" uniqueCount="522">
  <si>
    <t>-</t>
  </si>
  <si>
    <t>FAX</t>
  </si>
  <si>
    <t>TEL</t>
  </si>
  <si>
    <t>San Antonio Independent School District</t>
  </si>
  <si>
    <t>TOTAL:</t>
  </si>
  <si>
    <t>- - -  STUDENT ACTIVITY FUND  - - -</t>
  </si>
  <si>
    <t>Less Identifiable Sales Taxes:</t>
  </si>
  <si>
    <t>(</t>
  </si>
  <si>
    <t>)</t>
  </si>
  <si>
    <t>Total Amount of Receipts Attached (On All Pages):</t>
  </si>
  <si>
    <t>San Antonio, TX</t>
  </si>
  <si>
    <t>051</t>
  </si>
  <si>
    <t>ADVANCE CHECK RECEIPTS RECONCILIATION</t>
  </si>
  <si>
    <t>Advance Check Number:</t>
  </si>
  <si>
    <t>Date Prepared:</t>
  </si>
  <si>
    <t>Advance Check Date:</t>
  </si>
  <si>
    <t>Advance Check Amount:</t>
  </si>
  <si>
    <t>P.A. Number:</t>
  </si>
  <si>
    <t>Total Count of Receipts Attached (On All Pages):</t>
  </si>
  <si>
    <t>$</t>
  </si>
  <si>
    <t>Money Returned - Cash Receipt #</t>
  </si>
  <si>
    <t xml:space="preserve">Advance Check </t>
  </si>
  <si>
    <t>DIFFERENCE:</t>
  </si>
  <si>
    <t>001</t>
  </si>
  <si>
    <t>#</t>
  </si>
  <si>
    <t>Campus</t>
  </si>
  <si>
    <t>Number</t>
  </si>
  <si>
    <t>Fax #</t>
  </si>
  <si>
    <t>BRACKENRIDGE HS</t>
  </si>
  <si>
    <t>400 Eagleland</t>
  </si>
  <si>
    <t>210-534-9770</t>
  </si>
  <si>
    <t>002</t>
  </si>
  <si>
    <t>BURBANK HS</t>
  </si>
  <si>
    <t>1002 Edwards St.</t>
  </si>
  <si>
    <t>210-533-4394</t>
  </si>
  <si>
    <t>003</t>
  </si>
  <si>
    <t>EDISON HS</t>
  </si>
  <si>
    <t>701 Santa Monica</t>
  </si>
  <si>
    <t>210-738-2408</t>
  </si>
  <si>
    <t>004</t>
  </si>
  <si>
    <t>FOX TECH HS</t>
  </si>
  <si>
    <t>637 N. Main Ave.</t>
  </si>
  <si>
    <t>210-224-8792</t>
  </si>
  <si>
    <t>005</t>
  </si>
  <si>
    <t>HIGHLANDS HS</t>
  </si>
  <si>
    <t>3118 Elgin Ave.</t>
  </si>
  <si>
    <t>210-337-2567</t>
  </si>
  <si>
    <t>006</t>
  </si>
  <si>
    <t>HOUSTON HS</t>
  </si>
  <si>
    <t>4635 E. Houston St.</t>
  </si>
  <si>
    <t>210-666-2915</t>
  </si>
  <si>
    <t>007</t>
  </si>
  <si>
    <t>JEFFERSON HS</t>
  </si>
  <si>
    <t>723 Donaldson Ave.</t>
  </si>
  <si>
    <t>210-738-2406</t>
  </si>
  <si>
    <t>008</t>
  </si>
  <si>
    <t>LANIER HS</t>
  </si>
  <si>
    <t>210-224-9516</t>
  </si>
  <si>
    <t>022</t>
  </si>
  <si>
    <t xml:space="preserve">1915 N. Main Ave. </t>
  </si>
  <si>
    <t>210-733-5486</t>
  </si>
  <si>
    <t>023</t>
  </si>
  <si>
    <t>2123 W. Huisache Ave.</t>
  </si>
  <si>
    <t>210-732-7999</t>
  </si>
  <si>
    <t>043</t>
  </si>
  <si>
    <t>DAVIS MS</t>
  </si>
  <si>
    <t>4702 E. Houston St.</t>
  </si>
  <si>
    <t>210-662-8189</t>
  </si>
  <si>
    <t>047</t>
  </si>
  <si>
    <t>325 Pruitt Ave</t>
  </si>
  <si>
    <t>210-226-9448</t>
  </si>
  <si>
    <t>049</t>
  </si>
  <si>
    <t>1300 Delgado St.</t>
  </si>
  <si>
    <t>210-734-0941</t>
  </si>
  <si>
    <t>050</t>
  </si>
  <si>
    <t>LONGFELLOW MS</t>
  </si>
  <si>
    <t>1130 E. Sunshine</t>
  </si>
  <si>
    <t>210-433-0375</t>
  </si>
  <si>
    <t>919 Thompson Place</t>
  </si>
  <si>
    <t>210-223-6248</t>
  </si>
  <si>
    <t>053</t>
  </si>
  <si>
    <t>PAGE MS</t>
  </si>
  <si>
    <t>401 Berkshire Ave.</t>
  </si>
  <si>
    <t>210-533-7369</t>
  </si>
  <si>
    <t>054</t>
  </si>
  <si>
    <t>POE MS</t>
  </si>
  <si>
    <t>814 Aransas Ave.</t>
  </si>
  <si>
    <t>210-534-7299</t>
  </si>
  <si>
    <t>055</t>
  </si>
  <si>
    <t>3000 Tampico St.</t>
  </si>
  <si>
    <t>210-433-7299</t>
  </si>
  <si>
    <t>057</t>
  </si>
  <si>
    <t>210-333-7954</t>
  </si>
  <si>
    <t>061</t>
  </si>
  <si>
    <t>TAFOLLA MS</t>
  </si>
  <si>
    <t>210-227-7044</t>
  </si>
  <si>
    <t>058</t>
  </si>
  <si>
    <t>TWAIN MS</t>
  </si>
  <si>
    <t>2411 San Pedro Ave.</t>
  </si>
  <si>
    <t>210-738-0518</t>
  </si>
  <si>
    <t>059</t>
  </si>
  <si>
    <t>2101 Edison Drive</t>
  </si>
  <si>
    <t>210-735-0704</t>
  </si>
  <si>
    <t>064</t>
  </si>
  <si>
    <t>210-212-3997</t>
  </si>
  <si>
    <t>101</t>
  </si>
  <si>
    <t>ARNOLD ES</t>
  </si>
  <si>
    <t>467 Freiling Dr.</t>
  </si>
  <si>
    <t>210-732-5192</t>
  </si>
  <si>
    <t>103</t>
  </si>
  <si>
    <t>BALL ES</t>
  </si>
  <si>
    <t>343 Koehler Court</t>
  </si>
  <si>
    <t>210-533-1215</t>
  </si>
  <si>
    <t>162</t>
  </si>
  <si>
    <t>210-227-4029</t>
  </si>
  <si>
    <t>105</t>
  </si>
  <si>
    <t>630 Crestview Dr.</t>
  </si>
  <si>
    <t>210-735-5962</t>
  </si>
  <si>
    <t>106</t>
  </si>
  <si>
    <t>BEACON HILL ES</t>
  </si>
  <si>
    <t>1411 W. Ashby Place</t>
  </si>
  <si>
    <t>210-735-6683</t>
  </si>
  <si>
    <t>147</t>
  </si>
  <si>
    <t>BOWDEN ES</t>
  </si>
  <si>
    <t>515 Willow St.</t>
  </si>
  <si>
    <t>210-226-8150</t>
  </si>
  <si>
    <t>110</t>
  </si>
  <si>
    <t xml:space="preserve">1214 Guadalupe St. </t>
  </si>
  <si>
    <t>210-224-4933</t>
  </si>
  <si>
    <t>906 Merida St.</t>
  </si>
  <si>
    <t>112</t>
  </si>
  <si>
    <t>2015 S. Flores St.</t>
  </si>
  <si>
    <t>210-222-0822</t>
  </si>
  <si>
    <t>114</t>
  </si>
  <si>
    <t>3635 Belgium Lane</t>
  </si>
  <si>
    <t>210-224-2954</t>
  </si>
  <si>
    <t>116</t>
  </si>
  <si>
    <t>COLLINS GARDEN ES</t>
  </si>
  <si>
    <t>167 Harriman Place</t>
  </si>
  <si>
    <t>210-226-9958</t>
  </si>
  <si>
    <t>117</t>
  </si>
  <si>
    <t>COTTON ES</t>
  </si>
  <si>
    <t>210-733-0830</t>
  </si>
  <si>
    <t>118</t>
  </si>
  <si>
    <t>CROCKETT ES</t>
  </si>
  <si>
    <t>2215 Morales St.</t>
  </si>
  <si>
    <t>210-434-6476</t>
  </si>
  <si>
    <t>121</t>
  </si>
  <si>
    <t>DE ZAVALA ES</t>
  </si>
  <si>
    <t>2311 San Luis St.</t>
  </si>
  <si>
    <t>210-226-8627</t>
  </si>
  <si>
    <t>119</t>
  </si>
  <si>
    <t>318 Martin Luther King Dr.</t>
  </si>
  <si>
    <t>210-5321618</t>
  </si>
  <si>
    <t>123</t>
  </si>
  <si>
    <t>FENWICK ES</t>
  </si>
  <si>
    <t>1930 Waverly Ave.</t>
  </si>
  <si>
    <t>210-732-4693</t>
  </si>
  <si>
    <t>124</t>
  </si>
  <si>
    <t>FORBES ES</t>
  </si>
  <si>
    <t>210-534-2695</t>
  </si>
  <si>
    <t>125</t>
  </si>
  <si>
    <t>FOSTER ES</t>
  </si>
  <si>
    <t>6718 Pecan Valley Dr.</t>
  </si>
  <si>
    <t>210-333-1873</t>
  </si>
  <si>
    <t>126</t>
  </si>
  <si>
    <t>FRANKLIN ES</t>
  </si>
  <si>
    <t>1915 W. Olmos Dr.</t>
  </si>
  <si>
    <t>210-733-8479</t>
  </si>
  <si>
    <t>127</t>
  </si>
  <si>
    <t>510 Morningview Dr.</t>
  </si>
  <si>
    <t>210-333-3644</t>
  </si>
  <si>
    <t>129</t>
  </si>
  <si>
    <t>GRAEBNER ES</t>
  </si>
  <si>
    <t>530 Hoover St.</t>
  </si>
  <si>
    <t>210-923-0626</t>
  </si>
  <si>
    <t>131</t>
  </si>
  <si>
    <t>GREEN ES</t>
  </si>
  <si>
    <t>210-534-6865</t>
  </si>
  <si>
    <t>132</t>
  </si>
  <si>
    <t>HERFF ES</t>
  </si>
  <si>
    <t>210-533-9500</t>
  </si>
  <si>
    <t>134</t>
  </si>
  <si>
    <t>HIGHLAND HILLS ES</t>
  </si>
  <si>
    <t xml:space="preserve">734 Glamis Ave. </t>
  </si>
  <si>
    <t>210-534-6484</t>
  </si>
  <si>
    <t>135</t>
  </si>
  <si>
    <t>635 Rigsby Ave.</t>
  </si>
  <si>
    <t>210-533-8132</t>
  </si>
  <si>
    <t>136</t>
  </si>
  <si>
    <t>HILLCREST ES</t>
  </si>
  <si>
    <t>211 W. Malone Ave.</t>
  </si>
  <si>
    <t>210-534-0691</t>
  </si>
  <si>
    <t>137</t>
  </si>
  <si>
    <t>HIRSCH ES</t>
  </si>
  <si>
    <t>210-648-1925</t>
  </si>
  <si>
    <t>139</t>
  </si>
  <si>
    <t>HUPPERTZ ES</t>
  </si>
  <si>
    <t>247 Bangor St.</t>
  </si>
  <si>
    <t>210-433-4984</t>
  </si>
  <si>
    <t>141</t>
  </si>
  <si>
    <t>JAPHET ES</t>
  </si>
  <si>
    <t xml:space="preserve">314 Astor St. </t>
  </si>
  <si>
    <t>210-534-1665</t>
  </si>
  <si>
    <t>143</t>
  </si>
  <si>
    <t>KELLY ES</t>
  </si>
  <si>
    <t xml:space="preserve">1026 Thompson Place </t>
  </si>
  <si>
    <t>210-223-9065</t>
  </si>
  <si>
    <t>144</t>
  </si>
  <si>
    <t>S KING ES</t>
  </si>
  <si>
    <t>1001 Ceralvo St.</t>
  </si>
  <si>
    <t>210-433-6477</t>
  </si>
  <si>
    <t>146</t>
  </si>
  <si>
    <t>LAMAR ES</t>
  </si>
  <si>
    <t>201 Parland Place</t>
  </si>
  <si>
    <t>210-822-7874</t>
  </si>
  <si>
    <t>148</t>
  </si>
  <si>
    <t>MADISON ES</t>
  </si>
  <si>
    <t>2900 W. Woodlawn Ave.</t>
  </si>
  <si>
    <t>210-736-3356</t>
  </si>
  <si>
    <t>149</t>
  </si>
  <si>
    <t>MARGIL ES</t>
  </si>
  <si>
    <t>1000 Perez St.</t>
  </si>
  <si>
    <t>210-223-4984</t>
  </si>
  <si>
    <t>150</t>
  </si>
  <si>
    <t>MAVERICK ES</t>
  </si>
  <si>
    <t>107 Raleigh St.</t>
  </si>
  <si>
    <t>210-735-2444</t>
  </si>
  <si>
    <t>153</t>
  </si>
  <si>
    <t>MILLER ES</t>
  </si>
  <si>
    <t xml:space="preserve">207 Lincolnshire Dr. </t>
  </si>
  <si>
    <t>210-333-0563</t>
  </si>
  <si>
    <t>155</t>
  </si>
  <si>
    <t>NEAL ES</t>
  </si>
  <si>
    <t>3407 Capitol Ave.</t>
  </si>
  <si>
    <t>210-735-0839</t>
  </si>
  <si>
    <t xml:space="preserve">1014 Waverly Ave. </t>
  </si>
  <si>
    <t>210-733-9933</t>
  </si>
  <si>
    <t>157</t>
  </si>
  <si>
    <t>OGDEN ES</t>
  </si>
  <si>
    <t xml:space="preserve">2215 Leal St. </t>
  </si>
  <si>
    <t>210-432-0755</t>
  </si>
  <si>
    <t>158</t>
  </si>
  <si>
    <t>PERSHING ES</t>
  </si>
  <si>
    <t>600 Sandmeyer St.</t>
  </si>
  <si>
    <t>210-226-4656</t>
  </si>
  <si>
    <t>160</t>
  </si>
  <si>
    <t>202 School St.</t>
  </si>
  <si>
    <t>210-534-6987</t>
  </si>
  <si>
    <t>140</t>
  </si>
  <si>
    <t>RODRIGUEZ ES</t>
  </si>
  <si>
    <t>210-433-6846</t>
  </si>
  <si>
    <t>161</t>
  </si>
  <si>
    <t xml:space="preserve">620 McIlvaine St. </t>
  </si>
  <si>
    <t>210-734-4026</t>
  </si>
  <si>
    <t>164</t>
  </si>
  <si>
    <t>SCHENCK ES</t>
  </si>
  <si>
    <t>101 Kate Schenck</t>
  </si>
  <si>
    <t>210-333-0680</t>
  </si>
  <si>
    <t>165</t>
  </si>
  <si>
    <t>SMITH ES</t>
  </si>
  <si>
    <t>823 S. Gevers St.</t>
  </si>
  <si>
    <t>210-533-1066</t>
  </si>
  <si>
    <t>722 Haggin St.</t>
  </si>
  <si>
    <t>210-533-5394</t>
  </si>
  <si>
    <t>168</t>
  </si>
  <si>
    <t>STEWART ES</t>
  </si>
  <si>
    <t>1950 Rigsby Ave.</t>
  </si>
  <si>
    <t>210-333-2597</t>
  </si>
  <si>
    <t>169</t>
  </si>
  <si>
    <t>STORM ES</t>
  </si>
  <si>
    <t xml:space="preserve">435 Brady Blvd. </t>
  </si>
  <si>
    <t>210-224-1998</t>
  </si>
  <si>
    <t>172</t>
  </si>
  <si>
    <t>WASHINGTON ES</t>
  </si>
  <si>
    <t>1823 Nolan St.</t>
  </si>
  <si>
    <t>210-226-6589</t>
  </si>
  <si>
    <t>174</t>
  </si>
  <si>
    <t>WILSON ES</t>
  </si>
  <si>
    <t xml:space="preserve">1421 Clower St. </t>
  </si>
  <si>
    <t>210-733-8756</t>
  </si>
  <si>
    <t>175</t>
  </si>
  <si>
    <t xml:space="preserve">1717 W. Magnolia Ave. </t>
  </si>
  <si>
    <t>210-732-2037</t>
  </si>
  <si>
    <t>176</t>
  </si>
  <si>
    <t>WOODLAWN HILLS ES</t>
  </si>
  <si>
    <t>110 W. Quill Drive</t>
  </si>
  <si>
    <t>210-432-5341</t>
  </si>
  <si>
    <t>107</t>
  </si>
  <si>
    <t>925 S. St. Mary's St.</t>
  </si>
  <si>
    <t>210-223-3899</t>
  </si>
  <si>
    <t>179</t>
  </si>
  <si>
    <t>115 W. Josephine St.</t>
  </si>
  <si>
    <t>210-733-1495</t>
  </si>
  <si>
    <t>142</t>
  </si>
  <si>
    <t>210-223-6907</t>
  </si>
  <si>
    <t>210</t>
  </si>
  <si>
    <t>9210 S. Presa St.</t>
  </si>
  <si>
    <t>240</t>
  </si>
  <si>
    <t>210-333-1133</t>
  </si>
  <si>
    <t>241</t>
  </si>
  <si>
    <t>225 Arizona St.</t>
  </si>
  <si>
    <t>210-432-7828</t>
  </si>
  <si>
    <t>242</t>
  </si>
  <si>
    <t>302 Tipton St.</t>
  </si>
  <si>
    <t>210-533-5539</t>
  </si>
  <si>
    <t>244</t>
  </si>
  <si>
    <t>925 Gulf St.</t>
  </si>
  <si>
    <t>210-226-5799</t>
  </si>
  <si>
    <t>210-633-2546</t>
  </si>
  <si>
    <t>210-228-1200</t>
  </si>
  <si>
    <t>210-228-1210</t>
  </si>
  <si>
    <t>210-738-9720</t>
  </si>
  <si>
    <t>210-738-9730</t>
  </si>
  <si>
    <t>210-438-6800</t>
  </si>
  <si>
    <t>210-978-7900</t>
  </si>
  <si>
    <t>210-438--6570</t>
  </si>
  <si>
    <t>1514 W. Cesar E. Chavez Blvd.</t>
  </si>
  <si>
    <t>210-978-7910</t>
  </si>
  <si>
    <t>210-438-6810</t>
  </si>
  <si>
    <t>025</t>
  </si>
  <si>
    <t>ST. PHILLIP'S ECHS</t>
  </si>
  <si>
    <t xml:space="preserve">1801 Martin Luther King Dr. </t>
  </si>
  <si>
    <t>210-486-2406</t>
  </si>
  <si>
    <t>210-228-3094</t>
  </si>
  <si>
    <t>TRAVIS ECHS</t>
  </si>
  <si>
    <t>210-738-9830</t>
  </si>
  <si>
    <t>YOUNG WOMEN'S LEADERSHIP</t>
  </si>
  <si>
    <t>210-438-6525</t>
  </si>
  <si>
    <t>210-978-7920</t>
  </si>
  <si>
    <t xml:space="preserve">HARRIS </t>
  </si>
  <si>
    <t>210-228-1220</t>
  </si>
  <si>
    <t xml:space="preserve">IRVING </t>
  </si>
  <si>
    <t>210-738-9740</t>
  </si>
  <si>
    <t>210-438-6520</t>
  </si>
  <si>
    <t>LOWELL MS</t>
  </si>
  <si>
    <t>210-228-1225</t>
  </si>
  <si>
    <t>210-228-1230</t>
  </si>
  <si>
    <t>210-228-1235</t>
  </si>
  <si>
    <t xml:space="preserve">RHODES </t>
  </si>
  <si>
    <t>210-978-7925</t>
  </si>
  <si>
    <t>ROGERS MS</t>
  </si>
  <si>
    <t>314 Galway St.</t>
  </si>
  <si>
    <t>210-438-6840</t>
  </si>
  <si>
    <t>210-738-9745</t>
  </si>
  <si>
    <t xml:space="preserve">WHITTIER </t>
  </si>
  <si>
    <t>210-738-9755</t>
  </si>
  <si>
    <t>1301 W. Cesar Chavez Blvd.</t>
  </si>
  <si>
    <t>210-978-7930</t>
  </si>
  <si>
    <t>210-438-6829</t>
  </si>
  <si>
    <t>210-438-6530</t>
  </si>
  <si>
    <t>210-438-6845</t>
  </si>
  <si>
    <t xml:space="preserve">BARKLEY-RUIZ </t>
  </si>
  <si>
    <t>1111 S. Navidad St.</t>
  </si>
  <si>
    <t>210-978-7940</t>
  </si>
  <si>
    <t xml:space="preserve">BASKIN </t>
  </si>
  <si>
    <t>210-438-6535</t>
  </si>
  <si>
    <t>210-738-9765</t>
  </si>
  <si>
    <t xml:space="preserve">BONHAM </t>
  </si>
  <si>
    <t>210-228-3300</t>
  </si>
  <si>
    <t>210-738-9770</t>
  </si>
  <si>
    <t>J.T. BRACKENRIDGE ES</t>
  </si>
  <si>
    <t>210-978-7950</t>
  </si>
  <si>
    <t xml:space="preserve">BRISCOE </t>
  </si>
  <si>
    <t>210-228-3305</t>
  </si>
  <si>
    <t>CAMERON ES</t>
  </si>
  <si>
    <t>210-978-7960</t>
  </si>
  <si>
    <t>210-228-3310</t>
  </si>
  <si>
    <t>1616 Blanco Rd.</t>
  </si>
  <si>
    <t>210-738-9780</t>
  </si>
  <si>
    <t>210-738-9785</t>
  </si>
  <si>
    <t>DOUGLASS ES</t>
  </si>
  <si>
    <t>210-228-3315</t>
  </si>
  <si>
    <t>210-978-7975</t>
  </si>
  <si>
    <t>210-438-6540</t>
  </si>
  <si>
    <t>2630 Sally Gay Dr.</t>
  </si>
  <si>
    <t>210-438-6850</t>
  </si>
  <si>
    <t>210-438-6855</t>
  </si>
  <si>
    <t>210-738-9790</t>
  </si>
  <si>
    <t>GATES ES</t>
  </si>
  <si>
    <t>210-978-7980</t>
  </si>
  <si>
    <t>210-228-3320</t>
  </si>
  <si>
    <t>122 W. Whittier St.</t>
  </si>
  <si>
    <t>210-228-3325</t>
  </si>
  <si>
    <t>996 S. Hackberry St.</t>
  </si>
  <si>
    <t>210-228-3330</t>
  </si>
  <si>
    <t>210-438-6860</t>
  </si>
  <si>
    <t xml:space="preserve">HIGHLAND PARK </t>
  </si>
  <si>
    <t>210-228-3335</t>
  </si>
  <si>
    <t>210-228-3340</t>
  </si>
  <si>
    <t>4826 Sea Breeze Dr.</t>
  </si>
  <si>
    <t>210-978-7985</t>
  </si>
  <si>
    <t>210-438-6580</t>
  </si>
  <si>
    <t>3626 W. Cesar Chavez Blvd.</t>
  </si>
  <si>
    <t>210-978-8000</t>
  </si>
  <si>
    <t>210-228-3345</t>
  </si>
  <si>
    <t xml:space="preserve">M L KING </t>
  </si>
  <si>
    <t>3501 Martin Luther King Dr.</t>
  </si>
  <si>
    <t>210-978-7935</t>
  </si>
  <si>
    <t>210-228-3350</t>
  </si>
  <si>
    <t>210-978-7990</t>
  </si>
  <si>
    <t>210-738-9800</t>
  </si>
  <si>
    <t>210-438-6545</t>
  </si>
  <si>
    <t>210-738-9805</t>
  </si>
  <si>
    <t>3210-438-6550</t>
  </si>
  <si>
    <t>210-978-7995</t>
  </si>
  <si>
    <t>210-738-9810</t>
  </si>
  <si>
    <t>210-438-6555</t>
  </si>
  <si>
    <t>210-738-9815</t>
  </si>
  <si>
    <t>210-738-9820</t>
  </si>
  <si>
    <t xml:space="preserve">RIVERSIDE PARK </t>
  </si>
  <si>
    <t>210-228-3355</t>
  </si>
  <si>
    <t>210-738-9825</t>
  </si>
  <si>
    <t>210-438-6865</t>
  </si>
  <si>
    <t>210-228-3360</t>
  </si>
  <si>
    <t>210-438-6870</t>
  </si>
  <si>
    <t>210-438-6875</t>
  </si>
  <si>
    <t>210-978-8005</t>
  </si>
  <si>
    <t>210-738-9840</t>
  </si>
  <si>
    <t>210-738-9845</t>
  </si>
  <si>
    <t>210-438-6560</t>
  </si>
  <si>
    <t>210-438-6565</t>
  </si>
  <si>
    <t xml:space="preserve">HAWTHORNE </t>
  </si>
  <si>
    <t>210-738-9795</t>
  </si>
  <si>
    <t xml:space="preserve">MISSION </t>
  </si>
  <si>
    <t>210-633-9427</t>
  </si>
  <si>
    <t>463 Holmgreen Rd.</t>
  </si>
  <si>
    <t>210-978-7965</t>
  </si>
  <si>
    <t>210978-7970</t>
  </si>
  <si>
    <t>210-228-3365</t>
  </si>
  <si>
    <t>210-738-9835</t>
  </si>
  <si>
    <t>177</t>
  </si>
  <si>
    <t>YOUNG MEN'S LEADERSHIP</t>
  </si>
  <si>
    <t>545 S.W.W. White Rd.</t>
  </si>
  <si>
    <t>210-354-9652</t>
  </si>
  <si>
    <t>210-228-3070</t>
  </si>
  <si>
    <t>010</t>
  </si>
  <si>
    <t>ESTRADA AC</t>
  </si>
  <si>
    <t>020</t>
  </si>
  <si>
    <t>024</t>
  </si>
  <si>
    <t>COOPER AC</t>
  </si>
  <si>
    <t>027</t>
  </si>
  <si>
    <t>CAST TECH HS</t>
  </si>
  <si>
    <t>163</t>
  </si>
  <si>
    <t>TWAIN DUAL LANG AC</t>
  </si>
  <si>
    <t>STEELE MONTESSORI AC</t>
  </si>
  <si>
    <t>182</t>
  </si>
  <si>
    <t>HEALY-MURPHY</t>
  </si>
  <si>
    <t>186</t>
  </si>
  <si>
    <t>SEIDEL LEARNING CTR</t>
  </si>
  <si>
    <t>194</t>
  </si>
  <si>
    <t>ROY MAAS (BRIDGE)</t>
  </si>
  <si>
    <t>195</t>
  </si>
  <si>
    <t>JUVENILE DETENT CTR</t>
  </si>
  <si>
    <t>246</t>
  </si>
  <si>
    <t>CARROLL ECE</t>
  </si>
  <si>
    <t>CARVAJAL ECE</t>
  </si>
  <si>
    <t>KNOX ECE</t>
  </si>
  <si>
    <t>245</t>
  </si>
  <si>
    <t>TYNAN ECE</t>
  </si>
  <si>
    <t>GONZALES ECE</t>
  </si>
  <si>
    <t>NELSON ECE</t>
  </si>
  <si>
    <t>1112 S. Zarzamora St</t>
  </si>
  <si>
    <t>210-438-6820</t>
  </si>
  <si>
    <t>210-227-8656</t>
  </si>
  <si>
    <t>623 S. Pecos La Trinidad</t>
  </si>
  <si>
    <t>210-228-3009</t>
  </si>
  <si>
    <t>618 Live Oak St, San Antonio</t>
  </si>
  <si>
    <t>210-223-2944</t>
  </si>
  <si>
    <t>210-224-1033</t>
  </si>
  <si>
    <t>518 E Magnolia Ave</t>
  </si>
  <si>
    <t>JJAEP INSTRUCTIONAL</t>
  </si>
  <si>
    <t>Address</t>
  </si>
  <si>
    <t>Zip Code</t>
  </si>
  <si>
    <t>1402 HACKBERRY ST</t>
  </si>
  <si>
    <t>210-281-0768</t>
  </si>
  <si>
    <t>210-281-0773</t>
  </si>
  <si>
    <t>6711 S NEW BRAUNFELS</t>
  </si>
  <si>
    <t>210-532-8811</t>
  </si>
  <si>
    <t>210-839-8709</t>
  </si>
  <si>
    <t>3103 W AVE</t>
  </si>
  <si>
    <t>210-224-2582</t>
  </si>
  <si>
    <t>210-224-4313</t>
  </si>
  <si>
    <t>600 MISSION RD</t>
  </si>
  <si>
    <t>210-335-7865</t>
  </si>
  <si>
    <t>210-335-7644</t>
  </si>
  <si>
    <t>210-228-3183</t>
  </si>
  <si>
    <t>210-438-6830</t>
  </si>
  <si>
    <t>166</t>
  </si>
  <si>
    <t>BREWER AC</t>
  </si>
  <si>
    <t>ROGERS AC</t>
  </si>
  <si>
    <t>WOODLAWN AC</t>
  </si>
  <si>
    <t>026A</t>
  </si>
  <si>
    <t>ALA (PK-3)</t>
  </si>
  <si>
    <t>621 W. Euclid Ave.</t>
  </si>
  <si>
    <t>210-738-9760</t>
  </si>
  <si>
    <t>026B</t>
  </si>
  <si>
    <t>ALA (4-12)</t>
  </si>
  <si>
    <t>018</t>
  </si>
  <si>
    <t xml:space="preserve">ST PHILIPS                        </t>
  </si>
  <si>
    <t xml:space="preserve">800 QUINTANA RD        </t>
  </si>
  <si>
    <t>210-224-5700</t>
  </si>
  <si>
    <t>636 N. Main Ave.</t>
  </si>
  <si>
    <t>028</t>
  </si>
  <si>
    <t>CAST MED HS</t>
  </si>
  <si>
    <t>2601 Louis Bauer Dr.</t>
  </si>
  <si>
    <t>210-228-3380</t>
  </si>
  <si>
    <t>210-228-3021</t>
  </si>
  <si>
    <t>030</t>
  </si>
  <si>
    <t>TEXANS CAN ACADEMY</t>
  </si>
  <si>
    <t>210-354-9340</t>
  </si>
  <si>
    <t>120</t>
  </si>
  <si>
    <t>YWLA (at PAGE)</t>
  </si>
  <si>
    <t>210-228-3194</t>
  </si>
  <si>
    <t>138</t>
  </si>
  <si>
    <t>IRVING DUAL LANG AC</t>
  </si>
  <si>
    <t>210-228-3012</t>
  </si>
  <si>
    <t>SCHOOL YEAR 2020-2021</t>
  </si>
  <si>
    <t>133</t>
  </si>
  <si>
    <t>RODRIGUEZ MONTESSORI</t>
  </si>
  <si>
    <t>3626 W. César E. Chávez Blvd., 78207</t>
  </si>
  <si>
    <t>210 438-6873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</si>
</sst>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u/>
      <sz val="12"/>
      <color indexed="17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333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19" fillId="0" borderId="0"/>
  </cellStyleXfs>
  <cellXfs count="63">
    <xf numFmtId="0" fontId="0" fillId="0" borderId="0" xfId="0"/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/>
    <xf numFmtId="0" fontId="10" fillId="0" borderId="0" xfId="0" applyFont="1" applyAlignment="1"/>
    <xf numFmtId="0" fontId="14" fillId="0" borderId="0" xfId="0" applyFont="1"/>
    <xf numFmtId="40" fontId="10" fillId="0" borderId="2" xfId="0" applyNumberFormat="1" applyFont="1" applyBorder="1" applyProtection="1"/>
    <xf numFmtId="0" fontId="8" fillId="0" borderId="0" xfId="0" applyFont="1"/>
    <xf numFmtId="40" fontId="5" fillId="0" borderId="4" xfId="1" applyNumberFormat="1" applyFont="1" applyBorder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0" fillId="0" borderId="0" xfId="0" applyProtection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2" applyFont="1" applyFill="1" applyBorder="1"/>
    <xf numFmtId="49" fontId="5" fillId="2" borderId="0" xfId="0" applyNumberFormat="1" applyFont="1" applyFill="1" applyAlignment="1" applyProtection="1">
      <alignment horizontal="center"/>
      <protection locked="0"/>
    </xf>
    <xf numFmtId="0" fontId="2" fillId="0" borderId="0" xfId="2" applyFont="1" applyFill="1" applyBorder="1" applyAlignment="1">
      <alignment horizontal="center"/>
    </xf>
    <xf numFmtId="0" fontId="0" fillId="0" borderId="0" xfId="0" applyFill="1" applyBorder="1"/>
    <xf numFmtId="49" fontId="5" fillId="0" borderId="0" xfId="0" applyNumberFormat="1" applyFont="1" applyFill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right"/>
      <protection locked="0"/>
    </xf>
    <xf numFmtId="14" fontId="5" fillId="0" borderId="2" xfId="0" applyNumberFormat="1" applyFont="1" applyFill="1" applyBorder="1" applyAlignment="1" applyProtection="1">
      <protection locked="0"/>
    </xf>
    <xf numFmtId="40" fontId="5" fillId="0" borderId="2" xfId="0" applyNumberFormat="1" applyFont="1" applyFill="1" applyBorder="1" applyAlignment="1" applyProtection="1"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40" fontId="10" fillId="0" borderId="2" xfId="0" applyNumberFormat="1" applyFont="1" applyFill="1" applyBorder="1" applyProtection="1">
      <protection locked="0"/>
    </xf>
    <xf numFmtId="40" fontId="13" fillId="0" borderId="1" xfId="0" applyNumberFormat="1" applyFont="1" applyFill="1" applyBorder="1" applyProtection="1">
      <protection locked="0"/>
    </xf>
    <xf numFmtId="40" fontId="10" fillId="0" borderId="1" xfId="0" applyNumberFormat="1" applyFont="1" applyFill="1" applyBorder="1" applyProtection="1">
      <protection locked="0"/>
    </xf>
    <xf numFmtId="49" fontId="8" fillId="0" borderId="3" xfId="0" applyNumberFormat="1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Protection="1">
      <protection locked="0"/>
    </xf>
    <xf numFmtId="49" fontId="5" fillId="3" borderId="0" xfId="2" applyNumberFormat="1" applyFont="1" applyFill="1" applyBorder="1" applyAlignment="1" applyProtection="1">
      <alignment horizontal="center"/>
    </xf>
    <xf numFmtId="0" fontId="5" fillId="3" borderId="0" xfId="2" applyFont="1" applyFill="1" applyBorder="1"/>
    <xf numFmtId="0" fontId="5" fillId="3" borderId="0" xfId="2" applyFont="1" applyFill="1" applyBorder="1" applyAlignment="1">
      <alignment horizontal="center"/>
    </xf>
    <xf numFmtId="49" fontId="2" fillId="0" borderId="0" xfId="2" applyNumberFormat="1" applyFont="1" applyFill="1" applyBorder="1" applyAlignment="1" applyProtection="1">
      <alignment horizontal="center"/>
    </xf>
    <xf numFmtId="0" fontId="16" fillId="0" borderId="0" xfId="3" applyFont="1" applyFill="1"/>
    <xf numFmtId="0" fontId="18" fillId="0" borderId="0" xfId="0" applyFont="1" applyFill="1"/>
    <xf numFmtId="0" fontId="2" fillId="0" borderId="0" xfId="2" applyFont="1" applyFill="1"/>
    <xf numFmtId="49" fontId="2" fillId="0" borderId="0" xfId="2" quotePrefix="1" applyNumberFormat="1" applyFont="1" applyFill="1" applyAlignment="1" applyProtection="1">
      <alignment horizontal="center"/>
    </xf>
    <xf numFmtId="0" fontId="2" fillId="0" borderId="0" xfId="2" applyFont="1" applyFill="1" applyAlignment="1">
      <alignment horizontal="center"/>
    </xf>
    <xf numFmtId="0" fontId="17" fillId="0" borderId="0" xfId="0" applyFont="1" applyFill="1"/>
    <xf numFmtId="49" fontId="2" fillId="0" borderId="0" xfId="2" applyNumberFormat="1" applyAlignment="1">
      <alignment horizontal="center"/>
    </xf>
    <xf numFmtId="0" fontId="2" fillId="0" borderId="0" xfId="2"/>
    <xf numFmtId="0" fontId="2" fillId="0" borderId="0" xfId="2" applyAlignment="1">
      <alignment horizontal="right"/>
    </xf>
    <xf numFmtId="0" fontId="2" fillId="0" borderId="0" xfId="2" applyAlignment="1">
      <alignment horizontal="center"/>
    </xf>
    <xf numFmtId="0" fontId="2" fillId="0" borderId="0" xfId="0" applyFont="1"/>
    <xf numFmtId="0" fontId="2" fillId="0" borderId="5" xfId="6" applyFont="1" applyBorder="1" applyAlignment="1">
      <alignment horizontal="center" wrapText="1"/>
    </xf>
    <xf numFmtId="0" fontId="2" fillId="0" borderId="5" xfId="6" applyFont="1" applyBorder="1" applyAlignment="1">
      <alignment wrapText="1"/>
    </xf>
    <xf numFmtId="0" fontId="2" fillId="0" borderId="5" xfId="6" applyFont="1" applyBorder="1" applyAlignment="1">
      <alignment horizontal="right" wrapText="1"/>
    </xf>
    <xf numFmtId="49" fontId="2" fillId="0" borderId="0" xfId="2" quotePrefix="1" applyNumberFormat="1" applyAlignment="1">
      <alignment horizontal="center"/>
    </xf>
    <xf numFmtId="0" fontId="2" fillId="0" borderId="0" xfId="3" applyFont="1"/>
    <xf numFmtId="0" fontId="2" fillId="0" borderId="0" xfId="3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14" fontId="5" fillId="0" borderId="2" xfId="0" applyNumberFormat="1" applyFont="1" applyBorder="1" applyAlignment="1" applyProtection="1">
      <alignment horizontal="center"/>
    </xf>
  </cellXfs>
  <cellStyles count="7">
    <cellStyle name="Currency" xfId="1" builtinId="4"/>
    <cellStyle name="Currency 2" xfId="4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Normal 3" xfId="3" xr:uid="{00000000-0005-0000-0000-000005000000}"/>
    <cellStyle name="Normal_CAMPUS2" xfId="6" xr:uid="{F5C7113B-B456-4D95-A0FB-F451460FA19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autoPageBreaks="0"/>
  </sheetPr>
  <dimension ref="A1:X71"/>
  <sheetViews>
    <sheetView showGridLines="0" workbookViewId="0">
      <selection activeCell="C2" sqref="C2"/>
    </sheetView>
  </sheetViews>
  <sheetFormatPr defaultColWidth="0" defaultRowHeight="14.25" zeroHeight="1" x14ac:dyDescent="0.2"/>
  <cols>
    <col min="1" max="1" width="19.7109375" style="10" customWidth="1"/>
    <col min="2" max="2" width="8.42578125" style="10" customWidth="1"/>
    <col min="3" max="3" width="11.140625" style="10" customWidth="1"/>
    <col min="4" max="4" width="12" style="10" customWidth="1"/>
    <col min="5" max="5" width="12.7109375" style="10" customWidth="1"/>
    <col min="6" max="6" width="11.85546875" style="10" customWidth="1"/>
    <col min="7" max="7" width="6.42578125" style="10" customWidth="1"/>
    <col min="8" max="8" width="5.140625" style="10" customWidth="1"/>
  </cols>
  <sheetData>
    <row r="1" spans="1:24" ht="12.75" x14ac:dyDescent="0.2">
      <c r="A1" s="57" t="s">
        <v>3</v>
      </c>
      <c r="B1" s="57"/>
      <c r="C1" s="57"/>
      <c r="D1" s="57"/>
      <c r="E1" s="57"/>
      <c r="F1" s="57"/>
      <c r="G1" s="57"/>
      <c r="H1" s="57"/>
    </row>
    <row r="2" spans="1:24" ht="20.100000000000001" customHeight="1" x14ac:dyDescent="0.25">
      <c r="C2" s="22"/>
      <c r="D2" s="7" t="s">
        <v>0</v>
      </c>
      <c r="E2" s="57" t="e">
        <f>VLOOKUP(C2,CAMPUS!A:F,2,FALSE)</f>
        <v>#N/A</v>
      </c>
      <c r="F2" s="57"/>
      <c r="G2" s="57"/>
      <c r="H2" s="9"/>
    </row>
    <row r="3" spans="1:24" ht="12.75" x14ac:dyDescent="0.2">
      <c r="A3" s="57" t="e">
        <f>VLOOKUP(C2,CAMPUS!A2:F120,3,FALSE)</f>
        <v>#N/A</v>
      </c>
      <c r="B3" s="57"/>
      <c r="C3" s="57"/>
      <c r="D3" s="57"/>
      <c r="E3" s="57"/>
      <c r="F3" s="57"/>
      <c r="G3" s="57"/>
      <c r="H3" s="57"/>
    </row>
    <row r="4" spans="1:24" ht="12.75" x14ac:dyDescent="0.2">
      <c r="A4"/>
      <c r="B4" s="6"/>
      <c r="C4" s="2" t="s">
        <v>10</v>
      </c>
      <c r="D4"/>
      <c r="E4" s="3" t="e">
        <f>VLOOKUP(C2,CAMPUS!A2:F120, 4)</f>
        <v>#N/A</v>
      </c>
      <c r="F4" s="57"/>
      <c r="G4" s="57"/>
      <c r="H4" s="57"/>
    </row>
    <row r="5" spans="1:24" ht="12.75" x14ac:dyDescent="0.2">
      <c r="A5" s="6"/>
      <c r="B5" s="56" t="s">
        <v>2</v>
      </c>
      <c r="C5" s="56" t="e">
        <f>VLOOKUP(C2,CAMPUS!A2:F120, 5)</f>
        <v>#N/A</v>
      </c>
      <c r="D5" s="56" t="s">
        <v>1</v>
      </c>
      <c r="E5" s="56" t="e">
        <f>VLOOKUP(C2,CAMPUS!A2:F120, 6)</f>
        <v>#N/A</v>
      </c>
      <c r="F5" s="57"/>
      <c r="G5" s="57"/>
      <c r="H5" s="57"/>
    </row>
    <row r="6" spans="1:24" ht="12.75" x14ac:dyDescent="0.2">
      <c r="A6" s="58" t="s">
        <v>5</v>
      </c>
      <c r="B6" s="58"/>
      <c r="C6" s="58"/>
      <c r="D6" s="58"/>
      <c r="E6" s="58"/>
      <c r="F6" s="58"/>
      <c r="G6" s="58"/>
      <c r="H6" s="58"/>
    </row>
    <row r="7" spans="1:24" s="57" customFormat="1" ht="12.75" x14ac:dyDescent="0.2"/>
    <row r="8" spans="1:24" s="1" customFormat="1" ht="15.75" x14ac:dyDescent="0.25">
      <c r="A8" s="59" t="s">
        <v>12</v>
      </c>
      <c r="B8" s="60"/>
      <c r="C8" s="60"/>
      <c r="D8" s="60"/>
      <c r="E8" s="60"/>
      <c r="F8" s="60"/>
      <c r="G8" s="60"/>
      <c r="H8" s="60"/>
    </row>
    <row r="9" spans="1:24" x14ac:dyDescent="0.2">
      <c r="A9" s="61" t="s">
        <v>517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s="57" customFormat="1" ht="12.75" x14ac:dyDescent="0.2"/>
    <row r="11" spans="1:24" ht="17.25" customHeight="1" x14ac:dyDescent="0.2">
      <c r="A11" t="s">
        <v>13</v>
      </c>
      <c r="B11"/>
      <c r="C11" s="26"/>
      <c r="D11"/>
      <c r="E11" t="s">
        <v>14</v>
      </c>
      <c r="F11" s="34">
        <v>42736</v>
      </c>
    </row>
    <row r="12" spans="1:24" ht="17.25" customHeight="1" x14ac:dyDescent="0.2">
      <c r="A12" t="s">
        <v>15</v>
      </c>
      <c r="B12"/>
      <c r="C12" s="27"/>
      <c r="D12"/>
      <c r="E12"/>
      <c r="F12"/>
    </row>
    <row r="13" spans="1:24" ht="17.25" customHeight="1" x14ac:dyDescent="0.2">
      <c r="A13" t="s">
        <v>16</v>
      </c>
      <c r="B13"/>
      <c r="C13" s="28"/>
      <c r="D13"/>
      <c r="E13"/>
      <c r="F13"/>
    </row>
    <row r="14" spans="1:24" ht="17.25" customHeight="1" x14ac:dyDescent="0.2">
      <c r="A14" t="s">
        <v>17</v>
      </c>
      <c r="B14"/>
      <c r="C14" s="26"/>
      <c r="D14"/>
      <c r="E14" s="18"/>
      <c r="F14"/>
    </row>
    <row r="15" spans="1:24" ht="18" customHeight="1" x14ac:dyDescent="0.2">
      <c r="A15"/>
      <c r="B15"/>
      <c r="C15"/>
      <c r="D15"/>
      <c r="E15"/>
      <c r="F15"/>
    </row>
    <row r="16" spans="1:24" ht="21" customHeight="1" x14ac:dyDescent="0.2">
      <c r="A16" s="4" t="s">
        <v>18</v>
      </c>
      <c r="B16"/>
      <c r="C16"/>
      <c r="D16"/>
      <c r="E16"/>
      <c r="F16" s="29"/>
    </row>
    <row r="17" spans="1:7" ht="12.75" customHeight="1" x14ac:dyDescent="0.2">
      <c r="A17" s="4"/>
      <c r="B17"/>
      <c r="C17"/>
      <c r="D17"/>
      <c r="E17"/>
      <c r="F17" s="24"/>
    </row>
    <row r="18" spans="1:7" ht="17.25" customHeight="1" x14ac:dyDescent="0.2">
      <c r="A18" s="4" t="s">
        <v>9</v>
      </c>
      <c r="B18"/>
      <c r="C18"/>
      <c r="D18"/>
      <c r="E18" s="2" t="s">
        <v>19</v>
      </c>
      <c r="F18" s="30"/>
    </row>
    <row r="19" spans="1:7" ht="17.25" customHeight="1" x14ac:dyDescent="0.2">
      <c r="A19" s="4" t="s">
        <v>6</v>
      </c>
      <c r="B19"/>
      <c r="C19"/>
      <c r="D19"/>
      <c r="E19" s="2" t="s">
        <v>7</v>
      </c>
      <c r="F19" s="31"/>
      <c r="G19" s="10" t="s">
        <v>8</v>
      </c>
    </row>
    <row r="20" spans="1:7" ht="17.25" customHeight="1" x14ac:dyDescent="0.25">
      <c r="A20" s="4" t="s">
        <v>20</v>
      </c>
      <c r="B20"/>
      <c r="C20"/>
      <c r="D20" s="33"/>
      <c r="E20" s="2"/>
      <c r="F20" s="32"/>
    </row>
    <row r="21" spans="1:7" ht="12.75" customHeight="1" x14ac:dyDescent="0.2">
      <c r="A21" s="11"/>
      <c r="B21"/>
      <c r="C21"/>
      <c r="D21"/>
      <c r="E21" s="2" t="s">
        <v>4</v>
      </c>
      <c r="F21" s="12">
        <f>+F18-F19+F20</f>
        <v>0</v>
      </c>
    </row>
    <row r="22" spans="1:7" x14ac:dyDescent="0.2">
      <c r="A22" s="4" t="s">
        <v>21</v>
      </c>
      <c r="B22"/>
      <c r="C22"/>
      <c r="D22" s="8"/>
      <c r="E22" s="2"/>
      <c r="F22" s="12">
        <f>+C13</f>
        <v>0</v>
      </c>
    </row>
    <row r="23" spans="1:7" ht="15.75" thickBot="1" x14ac:dyDescent="0.3">
      <c r="A23" s="13" t="s">
        <v>22</v>
      </c>
      <c r="B23"/>
      <c r="C23"/>
      <c r="D23"/>
      <c r="E23" s="2" t="s">
        <v>19</v>
      </c>
      <c r="F23" s="14">
        <f>+F21-F22</f>
        <v>0</v>
      </c>
    </row>
    <row r="24" spans="1:7" ht="12.75" customHeight="1" thickTop="1" x14ac:dyDescent="0.2"/>
    <row r="25" spans="1:7" ht="12.75" customHeight="1" x14ac:dyDescent="0.2"/>
    <row r="26" spans="1:7" ht="12.75" customHeight="1" x14ac:dyDescent="0.2"/>
    <row r="27" spans="1:7" ht="12.75" customHeight="1" x14ac:dyDescent="0.2"/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</sheetData>
  <sheetProtection algorithmName="SHA-512" hashValue="t0wf8tdj93tMtKVJiG/cvPucDqIwwPIf2hnFi4PWBo2vEK88MX/7ynZDH5BqReK3GnOjoOWSJ3+e3KGSMlNMRA==" saltValue="PXpc/Ka9Uk1kjnLi/hL9WA==" spinCount="100000" sheet="1" selectLockedCells="1"/>
  <mergeCells count="10">
    <mergeCell ref="A1:H1"/>
    <mergeCell ref="F4:H4"/>
    <mergeCell ref="A3:H3"/>
    <mergeCell ref="A10:XFD10"/>
    <mergeCell ref="A7:XFD7"/>
    <mergeCell ref="F5:H5"/>
    <mergeCell ref="A6:H6"/>
    <mergeCell ref="A8:H8"/>
    <mergeCell ref="A9:X9"/>
    <mergeCell ref="E2:G2"/>
  </mergeCells>
  <phoneticPr fontId="4" type="noConversion"/>
  <printOptions horizontalCentered="1"/>
  <pageMargins left="0.5" right="0.5" top="0.75" bottom="0.75" header="0.5" footer="0.5"/>
  <pageSetup orientation="portrait" r:id="rId1"/>
  <headerFooter alignWithMargins="0">
    <oddHeader>&amp;L&amp;8BUS-9 Atch
(Rev. 08/2005)</oddHeader>
    <oddFooter>&amp;L&amp;"Arial,Italic"&amp;8Distribution:   __SAF Acctng (original)     __School Office&amp;C&amp;9PAGE &amp;U   1   &amp;U OF _____&amp;R&amp;"Arial,Italic"&amp;6&amp;F\&amp;A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autoPageBreaks="0"/>
  </sheetPr>
  <dimension ref="A1:I60"/>
  <sheetViews>
    <sheetView showGridLines="0" showRowColHeaders="0" tabSelected="1" workbookViewId="0">
      <selection activeCell="C2" sqref="C2"/>
    </sheetView>
  </sheetViews>
  <sheetFormatPr defaultColWidth="0" defaultRowHeight="12.75" zeroHeight="1" x14ac:dyDescent="0.2"/>
  <cols>
    <col min="1" max="1" width="20.85546875" style="6" customWidth="1"/>
    <col min="2" max="2" width="7.7109375" style="6" customWidth="1"/>
    <col min="3" max="3" width="14.5703125" style="6" customWidth="1"/>
    <col min="4" max="4" width="7.7109375" style="6" customWidth="1"/>
    <col min="5" max="5" width="15.140625" style="6" customWidth="1"/>
    <col min="6" max="6" width="7" style="6" customWidth="1"/>
    <col min="7" max="7" width="6" style="6" customWidth="1"/>
    <col min="8" max="8" width="9.140625" style="6" customWidth="1"/>
    <col min="9" max="9" width="3.28515625" hidden="1" customWidth="1"/>
  </cols>
  <sheetData>
    <row r="1" spans="1:8" x14ac:dyDescent="0.2">
      <c r="A1" s="57" t="s">
        <v>3</v>
      </c>
      <c r="B1" s="57"/>
      <c r="C1" s="57"/>
      <c r="D1" s="57"/>
      <c r="E1" s="57"/>
      <c r="F1" s="57"/>
      <c r="G1" s="57"/>
      <c r="H1" s="57"/>
    </row>
    <row r="2" spans="1:8" ht="20.100000000000001" customHeight="1" x14ac:dyDescent="0.2">
      <c r="A2" s="19"/>
      <c r="B2" s="19"/>
      <c r="C2" s="25">
        <f>+'Adv Reimb P.1'!C2</f>
        <v>0</v>
      </c>
      <c r="D2" s="20" t="s">
        <v>0</v>
      </c>
      <c r="E2" s="3" t="e">
        <f>VLOOKUP(C2,CAMPUS!A2:F120,2)</f>
        <v>#N/A</v>
      </c>
      <c r="F2" s="19"/>
      <c r="G2" s="19"/>
      <c r="H2" s="19"/>
    </row>
    <row r="3" spans="1:8" x14ac:dyDescent="0.2">
      <c r="A3" s="57" t="e">
        <f>+'Adv Reimb P.1'!A3:H3</f>
        <v>#N/A</v>
      </c>
      <c r="B3" s="57"/>
      <c r="C3" s="57"/>
      <c r="D3" s="57"/>
      <c r="E3" s="57"/>
      <c r="F3" s="57"/>
      <c r="G3" s="57"/>
      <c r="H3" s="57"/>
    </row>
    <row r="4" spans="1:8" x14ac:dyDescent="0.2">
      <c r="A4" s="57"/>
      <c r="B4" s="57"/>
      <c r="C4" s="2" t="str">
        <f>'Adv Reimb P.1'!C4</f>
        <v>San Antonio, TX</v>
      </c>
      <c r="D4" s="5"/>
      <c r="E4" s="3" t="e">
        <f>'Adv Reimb P.1'!E4</f>
        <v>#N/A</v>
      </c>
      <c r="F4" s="57"/>
      <c r="G4" s="57"/>
      <c r="H4" s="57"/>
    </row>
    <row r="5" spans="1:8" x14ac:dyDescent="0.2">
      <c r="B5" s="5" t="str">
        <f>'Adv Reimb P.1'!B5</f>
        <v>TEL</v>
      </c>
      <c r="C5" s="5" t="e">
        <f>'Adv Reimb P.1'!C5</f>
        <v>#N/A</v>
      </c>
      <c r="D5" s="5" t="str">
        <f>'Adv Reimb P.1'!D5</f>
        <v>FAX</v>
      </c>
      <c r="E5" s="5" t="e">
        <f>'Adv Reimb P.1'!E5</f>
        <v>#N/A</v>
      </c>
      <c r="F5" s="57"/>
      <c r="G5" s="57"/>
      <c r="H5" s="57"/>
    </row>
    <row r="6" spans="1:8" x14ac:dyDescent="0.2">
      <c r="A6" s="58" t="str">
        <f>'Adv Reimb P.1'!A6</f>
        <v>- - -  STUDENT ACTIVITY FUND  - - -</v>
      </c>
      <c r="B6" s="58"/>
      <c r="C6" s="58"/>
      <c r="D6" s="58"/>
      <c r="E6" s="58"/>
      <c r="F6" s="58"/>
      <c r="G6" s="58"/>
      <c r="H6" s="58"/>
    </row>
    <row r="7" spans="1:8" s="19" customFormat="1" x14ac:dyDescent="0.2"/>
    <row r="8" spans="1:8" s="1" customFormat="1" ht="15.75" x14ac:dyDescent="0.25">
      <c r="A8" s="59" t="str">
        <f>'Adv Reimb P.1'!A8:H8</f>
        <v>ADVANCE CHECK RECEIPTS RECONCILIATION</v>
      </c>
      <c r="B8" s="60"/>
      <c r="C8" s="60"/>
      <c r="D8" s="60"/>
      <c r="E8" s="60"/>
      <c r="F8" s="60"/>
      <c r="G8" s="60"/>
      <c r="H8" s="60"/>
    </row>
    <row r="9" spans="1:8" x14ac:dyDescent="0.2">
      <c r="A9" s="57" t="str">
        <f>'Adv Reimb P.1'!A9:H9</f>
        <v>SCHOOL YEAR 2020-2021</v>
      </c>
      <c r="B9" s="57"/>
      <c r="C9" s="57"/>
      <c r="D9" s="57"/>
      <c r="E9" s="57"/>
      <c r="F9" s="57"/>
      <c r="G9" s="57"/>
      <c r="H9" s="57"/>
    </row>
    <row r="10" spans="1:8" x14ac:dyDescent="0.2">
      <c r="A10" s="15" t="str">
        <f>'Adv Reimb P.1'!A14</f>
        <v>P.A. Number:</v>
      </c>
      <c r="B10" s="16">
        <f>'Adv Reimb P.1'!C14</f>
        <v>0</v>
      </c>
      <c r="C10" s="17"/>
      <c r="D10" s="17"/>
      <c r="E10" s="15" t="str">
        <f>'Adv Reimb P.1'!E11</f>
        <v>Date Prepared:</v>
      </c>
      <c r="F10" s="62">
        <f>'Adv Reimb P.1'!F11</f>
        <v>42736</v>
      </c>
      <c r="G10" s="62"/>
    </row>
    <row r="11" spans="1:8" x14ac:dyDescent="0.2"/>
    <row r="12" spans="1:8" x14ac:dyDescent="0.2"/>
    <row r="13" spans="1:8" x14ac:dyDescent="0.2"/>
    <row r="14" spans="1:8" x14ac:dyDescent="0.2"/>
    <row r="15" spans="1:8" x14ac:dyDescent="0.2"/>
    <row r="16" spans="1:8" x14ac:dyDescent="0.2"/>
    <row r="17" spans="3:3" x14ac:dyDescent="0.2"/>
    <row r="18" spans="3:3" x14ac:dyDescent="0.2"/>
    <row r="19" spans="3:3" x14ac:dyDescent="0.2"/>
    <row r="20" spans="3:3" x14ac:dyDescent="0.2">
      <c r="C20" s="17"/>
    </row>
    <row r="21" spans="3:3" x14ac:dyDescent="0.2"/>
    <row r="22" spans="3:3" x14ac:dyDescent="0.2"/>
    <row r="23" spans="3:3" x14ac:dyDescent="0.2"/>
    <row r="24" spans="3:3" x14ac:dyDescent="0.2"/>
    <row r="25" spans="3:3" x14ac:dyDescent="0.2"/>
    <row r="26" spans="3:3" x14ac:dyDescent="0.2"/>
    <row r="27" spans="3:3" x14ac:dyDescent="0.2"/>
    <row r="28" spans="3:3" x14ac:dyDescent="0.2"/>
    <row r="29" spans="3:3" x14ac:dyDescent="0.2"/>
    <row r="30" spans="3:3" x14ac:dyDescent="0.2"/>
    <row r="31" spans="3:3" x14ac:dyDescent="0.2"/>
    <row r="32" spans="3: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ht="12.75" hidden="1" customHeight="1" x14ac:dyDescent="0.2"/>
    <row r="59" ht="13.5" hidden="1" customHeight="1" x14ac:dyDescent="0.2"/>
    <row r="60" hidden="1" x14ac:dyDescent="0.2"/>
  </sheetData>
  <sheetProtection algorithmName="SHA-512" hashValue="C9f8HQ1BafacNcrY/D4pOKxFHMq63M/5QzlbA4jyLjs/pUaZp+A6VikuR8TA6MS7UXQlOArV6cc/vrrnY01Z/A==" saltValue="chCdv7rVE/3hoFMy7QCSWQ==" spinCount="100000" sheet="1" selectLockedCells="1"/>
  <mergeCells count="9">
    <mergeCell ref="F10:G10"/>
    <mergeCell ref="A1:H1"/>
    <mergeCell ref="A3:H3"/>
    <mergeCell ref="A4:B4"/>
    <mergeCell ref="F4:H4"/>
    <mergeCell ref="A6:H6"/>
    <mergeCell ref="A8:H8"/>
    <mergeCell ref="A9:H9"/>
    <mergeCell ref="F5:H5"/>
  </mergeCells>
  <phoneticPr fontId="4" type="noConversion"/>
  <pageMargins left="0.75" right="0.75" top="0.75" bottom="0.75" header="0.5" footer="0.5"/>
  <pageSetup orientation="portrait" r:id="rId1"/>
  <headerFooter alignWithMargins="0">
    <oddHeader>&amp;L&amp;8
(Rev. 08/2005)</oddHeader>
    <oddFooter>&amp;L&amp;"Arial,Italic"&amp;8Distribution:     __SAF Acctng (original)     __School Office&amp;C&amp;8PAGE _____ OF _____&amp;R&amp;"Arial,Italic"&amp;6&amp;F\&amp;A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F121"/>
  <sheetViews>
    <sheetView topLeftCell="A34" zoomScaleNormal="100" workbookViewId="0">
      <selection activeCell="C63" sqref="C63"/>
    </sheetView>
  </sheetViews>
  <sheetFormatPr defaultColWidth="9.140625" defaultRowHeight="12.75" x14ac:dyDescent="0.2"/>
  <cols>
    <col min="1" max="1" width="5.28515625" style="39" customWidth="1"/>
    <col min="2" max="2" width="30.28515625" style="39" bestFit="1" customWidth="1"/>
    <col min="3" max="3" width="27.5703125" style="39" bestFit="1" customWidth="1"/>
    <col min="4" max="4" width="9" style="39" bestFit="1" customWidth="1"/>
    <col min="5" max="5" width="13.28515625" style="39" bestFit="1" customWidth="1"/>
    <col min="6" max="6" width="12.140625" style="39" bestFit="1" customWidth="1"/>
    <col min="7" max="16384" width="9.140625" style="39"/>
  </cols>
  <sheetData>
    <row r="1" spans="1:6" x14ac:dyDescent="0.2">
      <c r="A1" s="35" t="s">
        <v>24</v>
      </c>
      <c r="B1" s="36" t="s">
        <v>25</v>
      </c>
      <c r="C1" s="36" t="s">
        <v>472</v>
      </c>
      <c r="D1" s="36" t="s">
        <v>473</v>
      </c>
      <c r="E1" s="37" t="s">
        <v>26</v>
      </c>
      <c r="F1" s="37" t="s">
        <v>27</v>
      </c>
    </row>
    <row r="2" spans="1:6" x14ac:dyDescent="0.2">
      <c r="A2" s="45" t="s">
        <v>23</v>
      </c>
      <c r="B2" s="46" t="s">
        <v>28</v>
      </c>
      <c r="C2" s="46" t="s">
        <v>29</v>
      </c>
      <c r="D2" s="47">
        <v>78210</v>
      </c>
      <c r="E2" s="48" t="s">
        <v>310</v>
      </c>
      <c r="F2" s="48" t="s">
        <v>30</v>
      </c>
    </row>
    <row r="3" spans="1:6" x14ac:dyDescent="0.2">
      <c r="A3" s="45" t="s">
        <v>31</v>
      </c>
      <c r="B3" s="46" t="s">
        <v>32</v>
      </c>
      <c r="C3" s="46" t="s">
        <v>33</v>
      </c>
      <c r="D3" s="47">
        <v>78204</v>
      </c>
      <c r="E3" s="48" t="s">
        <v>311</v>
      </c>
      <c r="F3" s="48" t="s">
        <v>34</v>
      </c>
    </row>
    <row r="4" spans="1:6" x14ac:dyDescent="0.2">
      <c r="A4" s="45" t="s">
        <v>35</v>
      </c>
      <c r="B4" s="46" t="s">
        <v>36</v>
      </c>
      <c r="C4" s="46" t="s">
        <v>37</v>
      </c>
      <c r="D4" s="47">
        <v>78212</v>
      </c>
      <c r="E4" s="48" t="s">
        <v>312</v>
      </c>
      <c r="F4" s="48" t="s">
        <v>38</v>
      </c>
    </row>
    <row r="5" spans="1:6" x14ac:dyDescent="0.2">
      <c r="A5" s="45" t="s">
        <v>39</v>
      </c>
      <c r="B5" s="46" t="s">
        <v>40</v>
      </c>
      <c r="C5" s="46" t="s">
        <v>41</v>
      </c>
      <c r="D5" s="47">
        <v>78205</v>
      </c>
      <c r="E5" s="48" t="s">
        <v>313</v>
      </c>
      <c r="F5" s="48" t="s">
        <v>42</v>
      </c>
    </row>
    <row r="6" spans="1:6" x14ac:dyDescent="0.2">
      <c r="A6" s="45" t="s">
        <v>43</v>
      </c>
      <c r="B6" s="46" t="s">
        <v>44</v>
      </c>
      <c r="C6" s="46" t="s">
        <v>45</v>
      </c>
      <c r="D6" s="47">
        <v>78210</v>
      </c>
      <c r="E6" s="48" t="s">
        <v>314</v>
      </c>
      <c r="F6" s="48" t="s">
        <v>46</v>
      </c>
    </row>
    <row r="7" spans="1:6" x14ac:dyDescent="0.2">
      <c r="A7" s="45" t="s">
        <v>47</v>
      </c>
      <c r="B7" s="46" t="s">
        <v>48</v>
      </c>
      <c r="C7" s="46" t="s">
        <v>49</v>
      </c>
      <c r="D7" s="47">
        <v>78220</v>
      </c>
      <c r="E7" s="48" t="s">
        <v>315</v>
      </c>
      <c r="F7" s="48" t="s">
        <v>50</v>
      </c>
    </row>
    <row r="8" spans="1:6" x14ac:dyDescent="0.2">
      <c r="A8" s="45" t="s">
        <v>51</v>
      </c>
      <c r="B8" s="46" t="s">
        <v>52</v>
      </c>
      <c r="C8" s="46" t="s">
        <v>53</v>
      </c>
      <c r="D8" s="47">
        <v>78201</v>
      </c>
      <c r="E8" s="48" t="s">
        <v>316</v>
      </c>
      <c r="F8" s="48" t="s">
        <v>54</v>
      </c>
    </row>
    <row r="9" spans="1:6" x14ac:dyDescent="0.2">
      <c r="A9" s="45" t="s">
        <v>55</v>
      </c>
      <c r="B9" s="46" t="s">
        <v>56</v>
      </c>
      <c r="C9" s="46" t="s">
        <v>317</v>
      </c>
      <c r="D9" s="47">
        <v>78207</v>
      </c>
      <c r="E9" s="48" t="s">
        <v>318</v>
      </c>
      <c r="F9" s="48" t="s">
        <v>57</v>
      </c>
    </row>
    <row r="10" spans="1:6" x14ac:dyDescent="0.2">
      <c r="A10" s="45" t="s">
        <v>436</v>
      </c>
      <c r="B10" s="46" t="s">
        <v>437</v>
      </c>
      <c r="C10" s="49" t="s">
        <v>462</v>
      </c>
      <c r="D10" s="47">
        <v>78207</v>
      </c>
      <c r="E10" s="48" t="s">
        <v>463</v>
      </c>
      <c r="F10" s="48" t="s">
        <v>464</v>
      </c>
    </row>
    <row r="11" spans="1:6" x14ac:dyDescent="0.2">
      <c r="A11" s="50" t="s">
        <v>498</v>
      </c>
      <c r="B11" s="51" t="s">
        <v>499</v>
      </c>
      <c r="C11" s="51" t="s">
        <v>500</v>
      </c>
      <c r="D11" s="52">
        <v>78211</v>
      </c>
      <c r="E11" s="50" t="s">
        <v>501</v>
      </c>
      <c r="F11" s="48"/>
    </row>
    <row r="12" spans="1:6" x14ac:dyDescent="0.2">
      <c r="A12" s="45" t="s">
        <v>438</v>
      </c>
      <c r="B12" s="49" t="s">
        <v>471</v>
      </c>
      <c r="C12" s="49" t="s">
        <v>474</v>
      </c>
      <c r="D12" s="47">
        <v>78208</v>
      </c>
      <c r="E12" s="48" t="s">
        <v>475</v>
      </c>
      <c r="F12" s="48" t="s">
        <v>476</v>
      </c>
    </row>
    <row r="13" spans="1:6" x14ac:dyDescent="0.2">
      <c r="A13" s="45" t="s">
        <v>58</v>
      </c>
      <c r="B13" s="46" t="s">
        <v>325</v>
      </c>
      <c r="C13" s="46" t="s">
        <v>59</v>
      </c>
      <c r="D13" s="47">
        <v>78212</v>
      </c>
      <c r="E13" s="48" t="s">
        <v>326</v>
      </c>
      <c r="F13" s="48" t="s">
        <v>60</v>
      </c>
    </row>
    <row r="14" spans="1:6" x14ac:dyDescent="0.2">
      <c r="A14" s="45" t="s">
        <v>61</v>
      </c>
      <c r="B14" s="46" t="s">
        <v>327</v>
      </c>
      <c r="C14" s="46" t="s">
        <v>62</v>
      </c>
      <c r="D14" s="47">
        <v>78207</v>
      </c>
      <c r="E14" s="48" t="s">
        <v>328</v>
      </c>
      <c r="F14" s="48" t="s">
        <v>63</v>
      </c>
    </row>
    <row r="15" spans="1:6" x14ac:dyDescent="0.2">
      <c r="A15" s="45" t="s">
        <v>439</v>
      </c>
      <c r="B15" s="46" t="s">
        <v>440</v>
      </c>
      <c r="C15" s="49" t="s">
        <v>465</v>
      </c>
      <c r="D15" s="47">
        <v>78201</v>
      </c>
      <c r="E15" s="48" t="s">
        <v>319</v>
      </c>
      <c r="F15" s="48" t="s">
        <v>466</v>
      </c>
    </row>
    <row r="16" spans="1:6" x14ac:dyDescent="0.2">
      <c r="A16" s="45" t="s">
        <v>320</v>
      </c>
      <c r="B16" s="46" t="s">
        <v>321</v>
      </c>
      <c r="C16" s="46" t="s">
        <v>322</v>
      </c>
      <c r="D16" s="47">
        <v>78203</v>
      </c>
      <c r="E16" s="48" t="s">
        <v>323</v>
      </c>
      <c r="F16" s="48" t="s">
        <v>324</v>
      </c>
    </row>
    <row r="17" spans="1:6" x14ac:dyDescent="0.2">
      <c r="A17" s="45" t="s">
        <v>492</v>
      </c>
      <c r="B17" s="46" t="s">
        <v>493</v>
      </c>
      <c r="C17" s="46" t="s">
        <v>494</v>
      </c>
      <c r="D17" s="47">
        <v>78212</v>
      </c>
      <c r="E17" s="48" t="s">
        <v>495</v>
      </c>
      <c r="F17" s="48" t="s">
        <v>42</v>
      </c>
    </row>
    <row r="18" spans="1:6" x14ac:dyDescent="0.2">
      <c r="A18" s="45" t="s">
        <v>496</v>
      </c>
      <c r="B18" s="46" t="s">
        <v>497</v>
      </c>
      <c r="C18" s="46" t="s">
        <v>502</v>
      </c>
      <c r="D18" s="47">
        <v>78205</v>
      </c>
      <c r="E18" s="48" t="s">
        <v>313</v>
      </c>
      <c r="F18" s="48" t="s">
        <v>42</v>
      </c>
    </row>
    <row r="19" spans="1:6" x14ac:dyDescent="0.2">
      <c r="A19" s="45" t="s">
        <v>441</v>
      </c>
      <c r="B19" s="46" t="s">
        <v>442</v>
      </c>
      <c r="C19" s="46" t="s">
        <v>41</v>
      </c>
      <c r="D19" s="47">
        <v>78205</v>
      </c>
      <c r="E19" s="48" t="s">
        <v>313</v>
      </c>
      <c r="F19" s="48" t="s">
        <v>42</v>
      </c>
    </row>
    <row r="20" spans="1:6" x14ac:dyDescent="0.2">
      <c r="A20" s="45" t="s">
        <v>503</v>
      </c>
      <c r="B20" s="46" t="s">
        <v>504</v>
      </c>
      <c r="C20" s="49" t="s">
        <v>505</v>
      </c>
      <c r="D20" s="47">
        <v>78235</v>
      </c>
      <c r="E20" s="48" t="s">
        <v>506</v>
      </c>
      <c r="F20" s="48" t="s">
        <v>507</v>
      </c>
    </row>
    <row r="21" spans="1:6" x14ac:dyDescent="0.2">
      <c r="A21" s="45" t="s">
        <v>508</v>
      </c>
      <c r="B21" s="46" t="s">
        <v>509</v>
      </c>
      <c r="C21" s="46" t="s">
        <v>45</v>
      </c>
      <c r="D21" s="47">
        <v>78210</v>
      </c>
      <c r="E21" s="48" t="s">
        <v>510</v>
      </c>
      <c r="F21" s="48" t="s">
        <v>46</v>
      </c>
    </row>
    <row r="22" spans="1:6" x14ac:dyDescent="0.2">
      <c r="A22" s="45" t="s">
        <v>64</v>
      </c>
      <c r="B22" s="46" t="s">
        <v>65</v>
      </c>
      <c r="C22" s="46" t="s">
        <v>66</v>
      </c>
      <c r="D22" s="47">
        <v>78220</v>
      </c>
      <c r="E22" s="48" t="s">
        <v>329</v>
      </c>
      <c r="F22" s="48" t="s">
        <v>67</v>
      </c>
    </row>
    <row r="23" spans="1:6" x14ac:dyDescent="0.2">
      <c r="A23" s="45" t="s">
        <v>68</v>
      </c>
      <c r="B23" s="46" t="s">
        <v>330</v>
      </c>
      <c r="C23" s="46" t="s">
        <v>69</v>
      </c>
      <c r="D23" s="47">
        <v>78204</v>
      </c>
      <c r="E23" s="48" t="s">
        <v>331</v>
      </c>
      <c r="F23" s="48" t="s">
        <v>70</v>
      </c>
    </row>
    <row r="24" spans="1:6" x14ac:dyDescent="0.2">
      <c r="A24" s="45" t="s">
        <v>71</v>
      </c>
      <c r="B24" s="46" t="s">
        <v>332</v>
      </c>
      <c r="C24" s="46" t="s">
        <v>72</v>
      </c>
      <c r="D24" s="47">
        <v>78207</v>
      </c>
      <c r="E24" s="48" t="s">
        <v>333</v>
      </c>
      <c r="F24" s="48" t="s">
        <v>73</v>
      </c>
    </row>
    <row r="25" spans="1:6" x14ac:dyDescent="0.2">
      <c r="A25" s="45" t="s">
        <v>74</v>
      </c>
      <c r="B25" s="46" t="s">
        <v>75</v>
      </c>
      <c r="C25" s="46" t="s">
        <v>76</v>
      </c>
      <c r="D25" s="47">
        <v>78228</v>
      </c>
      <c r="E25" s="48" t="s">
        <v>334</v>
      </c>
      <c r="F25" s="48" t="s">
        <v>77</v>
      </c>
    </row>
    <row r="26" spans="1:6" x14ac:dyDescent="0.2">
      <c r="A26" s="45" t="s">
        <v>11</v>
      </c>
      <c r="B26" s="46" t="s">
        <v>335</v>
      </c>
      <c r="C26" s="46" t="s">
        <v>78</v>
      </c>
      <c r="D26" s="47">
        <v>78226</v>
      </c>
      <c r="E26" s="48" t="s">
        <v>336</v>
      </c>
      <c r="F26" s="48" t="s">
        <v>79</v>
      </c>
    </row>
    <row r="27" spans="1:6" x14ac:dyDescent="0.2">
      <c r="A27" s="45" t="s">
        <v>80</v>
      </c>
      <c r="B27" s="46" t="s">
        <v>81</v>
      </c>
      <c r="C27" s="46" t="s">
        <v>82</v>
      </c>
      <c r="D27" s="47">
        <v>78210</v>
      </c>
      <c r="E27" s="48" t="s">
        <v>337</v>
      </c>
      <c r="F27" s="48" t="s">
        <v>83</v>
      </c>
    </row>
    <row r="28" spans="1:6" x14ac:dyDescent="0.2">
      <c r="A28" s="45" t="s">
        <v>84</v>
      </c>
      <c r="B28" s="46" t="s">
        <v>85</v>
      </c>
      <c r="C28" s="46" t="s">
        <v>86</v>
      </c>
      <c r="D28" s="47">
        <v>78210</v>
      </c>
      <c r="E28" s="48" t="s">
        <v>338</v>
      </c>
      <c r="F28" s="48" t="s">
        <v>87</v>
      </c>
    </row>
    <row r="29" spans="1:6" x14ac:dyDescent="0.2">
      <c r="A29" s="45" t="s">
        <v>88</v>
      </c>
      <c r="B29" s="46" t="s">
        <v>339</v>
      </c>
      <c r="C29" s="46" t="s">
        <v>89</v>
      </c>
      <c r="D29" s="47">
        <v>78207</v>
      </c>
      <c r="E29" s="48" t="s">
        <v>340</v>
      </c>
      <c r="F29" s="48" t="s">
        <v>90</v>
      </c>
    </row>
    <row r="30" spans="1:6" x14ac:dyDescent="0.2">
      <c r="A30" s="45" t="s">
        <v>91</v>
      </c>
      <c r="B30" s="46" t="s">
        <v>341</v>
      </c>
      <c r="C30" s="46" t="s">
        <v>342</v>
      </c>
      <c r="D30" s="47">
        <v>78223</v>
      </c>
      <c r="E30" s="48" t="s">
        <v>343</v>
      </c>
      <c r="F30" s="48" t="s">
        <v>92</v>
      </c>
    </row>
    <row r="31" spans="1:6" x14ac:dyDescent="0.2">
      <c r="A31" s="45" t="s">
        <v>96</v>
      </c>
      <c r="B31" s="46" t="s">
        <v>97</v>
      </c>
      <c r="C31" s="46" t="s">
        <v>98</v>
      </c>
      <c r="D31" s="47">
        <v>78212</v>
      </c>
      <c r="E31" s="48" t="s">
        <v>344</v>
      </c>
      <c r="F31" s="48" t="s">
        <v>99</v>
      </c>
    </row>
    <row r="32" spans="1:6" x14ac:dyDescent="0.2">
      <c r="A32" s="45" t="s">
        <v>100</v>
      </c>
      <c r="B32" s="46" t="s">
        <v>345</v>
      </c>
      <c r="C32" s="46" t="s">
        <v>101</v>
      </c>
      <c r="D32" s="47">
        <v>78201</v>
      </c>
      <c r="E32" s="48" t="s">
        <v>346</v>
      </c>
      <c r="F32" s="48" t="s">
        <v>102</v>
      </c>
    </row>
    <row r="33" spans="1:6" x14ac:dyDescent="0.2">
      <c r="A33" s="45" t="s">
        <v>93</v>
      </c>
      <c r="B33" s="46" t="s">
        <v>94</v>
      </c>
      <c r="C33" s="46" t="s">
        <v>347</v>
      </c>
      <c r="D33" s="47">
        <v>78207</v>
      </c>
      <c r="E33" s="48" t="s">
        <v>348</v>
      </c>
      <c r="F33" s="48" t="s">
        <v>95</v>
      </c>
    </row>
    <row r="34" spans="1:6" x14ac:dyDescent="0.2">
      <c r="A34" s="45" t="s">
        <v>103</v>
      </c>
      <c r="B34" s="46" t="s">
        <v>489</v>
      </c>
      <c r="C34" s="46" t="s">
        <v>129</v>
      </c>
      <c r="D34" s="47">
        <v>78202</v>
      </c>
      <c r="E34" s="48" t="s">
        <v>349</v>
      </c>
      <c r="F34" s="48" t="s">
        <v>104</v>
      </c>
    </row>
    <row r="35" spans="1:6" x14ac:dyDescent="0.2">
      <c r="A35" s="45" t="s">
        <v>105</v>
      </c>
      <c r="B35" s="46" t="s">
        <v>106</v>
      </c>
      <c r="C35" s="46" t="s">
        <v>107</v>
      </c>
      <c r="D35" s="47">
        <v>78213</v>
      </c>
      <c r="E35" s="48" t="s">
        <v>350</v>
      </c>
      <c r="F35" s="48" t="s">
        <v>108</v>
      </c>
    </row>
    <row r="36" spans="1:6" x14ac:dyDescent="0.2">
      <c r="A36" s="45" t="s">
        <v>109</v>
      </c>
      <c r="B36" s="46" t="s">
        <v>110</v>
      </c>
      <c r="C36" s="46" t="s">
        <v>111</v>
      </c>
      <c r="D36" s="47">
        <v>78223</v>
      </c>
      <c r="E36" s="48" t="s">
        <v>351</v>
      </c>
      <c r="F36" s="48" t="s">
        <v>112</v>
      </c>
    </row>
    <row r="37" spans="1:6" x14ac:dyDescent="0.2">
      <c r="A37" s="45" t="s">
        <v>115</v>
      </c>
      <c r="B37" s="46" t="s">
        <v>355</v>
      </c>
      <c r="C37" s="46" t="s">
        <v>116</v>
      </c>
      <c r="D37" s="47">
        <v>78201</v>
      </c>
      <c r="E37" s="48" t="s">
        <v>356</v>
      </c>
      <c r="F37" s="48" t="s">
        <v>117</v>
      </c>
    </row>
    <row r="38" spans="1:6" x14ac:dyDescent="0.2">
      <c r="A38" s="45" t="s">
        <v>118</v>
      </c>
      <c r="B38" s="46" t="s">
        <v>119</v>
      </c>
      <c r="C38" s="46" t="s">
        <v>120</v>
      </c>
      <c r="D38" s="47">
        <v>78201</v>
      </c>
      <c r="E38" s="48" t="s">
        <v>357</v>
      </c>
      <c r="F38" s="48" t="s">
        <v>121</v>
      </c>
    </row>
    <row r="39" spans="1:6" x14ac:dyDescent="0.2">
      <c r="A39" s="45" t="s">
        <v>288</v>
      </c>
      <c r="B39" s="46" t="s">
        <v>358</v>
      </c>
      <c r="C39" s="46" t="s">
        <v>289</v>
      </c>
      <c r="D39" s="47">
        <v>78201</v>
      </c>
      <c r="E39" s="48" t="s">
        <v>359</v>
      </c>
      <c r="F39" s="48" t="s">
        <v>290</v>
      </c>
    </row>
    <row r="40" spans="1:6" x14ac:dyDescent="0.2">
      <c r="A40" s="45" t="s">
        <v>126</v>
      </c>
      <c r="B40" s="46" t="s">
        <v>361</v>
      </c>
      <c r="C40" s="46" t="s">
        <v>127</v>
      </c>
      <c r="D40" s="47">
        <v>78207</v>
      </c>
      <c r="E40" s="48" t="s">
        <v>362</v>
      </c>
      <c r="F40" s="48" t="s">
        <v>128</v>
      </c>
    </row>
    <row r="41" spans="1:6" x14ac:dyDescent="0.2">
      <c r="A41" s="45" t="s">
        <v>130</v>
      </c>
      <c r="B41" s="46" t="s">
        <v>363</v>
      </c>
      <c r="C41" s="46" t="s">
        <v>131</v>
      </c>
      <c r="D41" s="47">
        <v>78204</v>
      </c>
      <c r="E41" s="48" t="s">
        <v>364</v>
      </c>
      <c r="F41" s="48" t="s">
        <v>132</v>
      </c>
    </row>
    <row r="42" spans="1:6" x14ac:dyDescent="0.2">
      <c r="A42" s="45" t="s">
        <v>133</v>
      </c>
      <c r="B42" s="46" t="s">
        <v>365</v>
      </c>
      <c r="C42" s="46" t="s">
        <v>134</v>
      </c>
      <c r="D42" s="47">
        <v>78219</v>
      </c>
      <c r="E42" s="48" t="s">
        <v>366</v>
      </c>
      <c r="F42" s="48" t="s">
        <v>135</v>
      </c>
    </row>
    <row r="43" spans="1:6" x14ac:dyDescent="0.2">
      <c r="A43" s="45" t="s">
        <v>136</v>
      </c>
      <c r="B43" s="46" t="s">
        <v>137</v>
      </c>
      <c r="C43" s="46" t="s">
        <v>138</v>
      </c>
      <c r="D43" s="47">
        <v>78204</v>
      </c>
      <c r="E43" s="48" t="s">
        <v>367</v>
      </c>
      <c r="F43" s="48" t="s">
        <v>139</v>
      </c>
    </row>
    <row r="44" spans="1:6" x14ac:dyDescent="0.2">
      <c r="A44" s="45" t="s">
        <v>140</v>
      </c>
      <c r="B44" s="46" t="s">
        <v>141</v>
      </c>
      <c r="C44" s="46" t="s">
        <v>368</v>
      </c>
      <c r="D44" s="47">
        <v>78212</v>
      </c>
      <c r="E44" s="48" t="s">
        <v>369</v>
      </c>
      <c r="F44" s="48" t="s">
        <v>142</v>
      </c>
    </row>
    <row r="45" spans="1:6" x14ac:dyDescent="0.2">
      <c r="A45" s="45" t="s">
        <v>143</v>
      </c>
      <c r="B45" s="46" t="s">
        <v>144</v>
      </c>
      <c r="C45" s="46" t="s">
        <v>145</v>
      </c>
      <c r="D45" s="47">
        <v>78207</v>
      </c>
      <c r="E45" s="48" t="s">
        <v>370</v>
      </c>
      <c r="F45" s="48" t="s">
        <v>146</v>
      </c>
    </row>
    <row r="46" spans="1:6" x14ac:dyDescent="0.2">
      <c r="A46" s="45" t="s">
        <v>151</v>
      </c>
      <c r="B46" s="46" t="s">
        <v>371</v>
      </c>
      <c r="C46" s="46" t="s">
        <v>152</v>
      </c>
      <c r="D46" s="47">
        <v>78203</v>
      </c>
      <c r="E46" s="48" t="s">
        <v>372</v>
      </c>
      <c r="F46" s="48" t="s">
        <v>153</v>
      </c>
    </row>
    <row r="47" spans="1:6" x14ac:dyDescent="0.2">
      <c r="A47" s="50" t="s">
        <v>511</v>
      </c>
      <c r="B47" s="51" t="s">
        <v>512</v>
      </c>
      <c r="C47" s="46" t="s">
        <v>82</v>
      </c>
      <c r="D47" s="47">
        <v>78210</v>
      </c>
      <c r="E47" s="48" t="s">
        <v>328</v>
      </c>
      <c r="F47" s="48" t="s">
        <v>513</v>
      </c>
    </row>
    <row r="48" spans="1:6" x14ac:dyDescent="0.2">
      <c r="A48" s="45" t="s">
        <v>147</v>
      </c>
      <c r="B48" s="46" t="s">
        <v>148</v>
      </c>
      <c r="C48" s="46" t="s">
        <v>149</v>
      </c>
      <c r="D48" s="47">
        <v>78207</v>
      </c>
      <c r="E48" s="48" t="s">
        <v>373</v>
      </c>
      <c r="F48" s="48" t="s">
        <v>150</v>
      </c>
    </row>
    <row r="49" spans="1:6" x14ac:dyDescent="0.2">
      <c r="A49" s="45" t="s">
        <v>154</v>
      </c>
      <c r="B49" s="46" t="s">
        <v>155</v>
      </c>
      <c r="C49" s="46" t="s">
        <v>156</v>
      </c>
      <c r="D49" s="47">
        <v>78228</v>
      </c>
      <c r="E49" s="48" t="s">
        <v>374</v>
      </c>
      <c r="F49" s="48" t="s">
        <v>157</v>
      </c>
    </row>
    <row r="50" spans="1:6" x14ac:dyDescent="0.2">
      <c r="A50" s="45" t="s">
        <v>158</v>
      </c>
      <c r="B50" s="46" t="s">
        <v>159</v>
      </c>
      <c r="C50" s="46" t="s">
        <v>375</v>
      </c>
      <c r="D50" s="47">
        <v>78223</v>
      </c>
      <c r="E50" s="48" t="s">
        <v>376</v>
      </c>
      <c r="F50" s="48" t="s">
        <v>160</v>
      </c>
    </row>
    <row r="51" spans="1:6" x14ac:dyDescent="0.2">
      <c r="A51" s="45" t="s">
        <v>161</v>
      </c>
      <c r="B51" s="46" t="s">
        <v>162</v>
      </c>
      <c r="C51" s="46" t="s">
        <v>163</v>
      </c>
      <c r="D51" s="47">
        <v>78223</v>
      </c>
      <c r="E51" s="48" t="s">
        <v>377</v>
      </c>
      <c r="F51" s="48" t="s">
        <v>164</v>
      </c>
    </row>
    <row r="52" spans="1:6" x14ac:dyDescent="0.2">
      <c r="A52" s="45" t="s">
        <v>165</v>
      </c>
      <c r="B52" s="46" t="s">
        <v>166</v>
      </c>
      <c r="C52" s="46" t="s">
        <v>167</v>
      </c>
      <c r="D52" s="47">
        <v>78201</v>
      </c>
      <c r="E52" s="48" t="s">
        <v>378</v>
      </c>
      <c r="F52" s="48" t="s">
        <v>168</v>
      </c>
    </row>
    <row r="53" spans="1:6" x14ac:dyDescent="0.2">
      <c r="A53" s="45" t="s">
        <v>169</v>
      </c>
      <c r="B53" s="46" t="s">
        <v>379</v>
      </c>
      <c r="C53" s="46" t="s">
        <v>170</v>
      </c>
      <c r="D53" s="47">
        <v>78220</v>
      </c>
      <c r="E53" s="48" t="s">
        <v>380</v>
      </c>
      <c r="F53" s="48" t="s">
        <v>171</v>
      </c>
    </row>
    <row r="54" spans="1:6" x14ac:dyDescent="0.2">
      <c r="A54" s="45" t="s">
        <v>172</v>
      </c>
      <c r="B54" s="46" t="s">
        <v>173</v>
      </c>
      <c r="C54" s="46" t="s">
        <v>174</v>
      </c>
      <c r="D54" s="47">
        <v>78225</v>
      </c>
      <c r="E54" s="48" t="s">
        <v>381</v>
      </c>
      <c r="F54" s="48" t="s">
        <v>175</v>
      </c>
    </row>
    <row r="55" spans="1:6" x14ac:dyDescent="0.2">
      <c r="A55" s="45" t="s">
        <v>176</v>
      </c>
      <c r="B55" s="46" t="s">
        <v>177</v>
      </c>
      <c r="C55" s="46" t="s">
        <v>382</v>
      </c>
      <c r="D55" s="47">
        <v>78210</v>
      </c>
      <c r="E55" s="48" t="s">
        <v>383</v>
      </c>
      <c r="F55" s="48" t="s">
        <v>178</v>
      </c>
    </row>
    <row r="56" spans="1:6" x14ac:dyDescent="0.2">
      <c r="A56" s="45" t="s">
        <v>179</v>
      </c>
      <c r="B56" s="46" t="s">
        <v>180</v>
      </c>
      <c r="C56" s="46" t="s">
        <v>384</v>
      </c>
      <c r="D56" s="47">
        <v>78210</v>
      </c>
      <c r="E56" s="48" t="s">
        <v>385</v>
      </c>
      <c r="F56" s="48" t="s">
        <v>181</v>
      </c>
    </row>
    <row r="57" spans="1:6" x14ac:dyDescent="0.2">
      <c r="A57" s="45" t="s">
        <v>518</v>
      </c>
      <c r="B57" t="s">
        <v>519</v>
      </c>
      <c r="C57" s="46" t="s">
        <v>520</v>
      </c>
      <c r="D57" s="46">
        <v>78207</v>
      </c>
      <c r="E57" s="48" t="s">
        <v>521</v>
      </c>
      <c r="F57" s="48"/>
    </row>
    <row r="58" spans="1:6" x14ac:dyDescent="0.2">
      <c r="A58" s="45" t="s">
        <v>182</v>
      </c>
      <c r="B58" s="46" t="s">
        <v>183</v>
      </c>
      <c r="C58" s="46" t="s">
        <v>184</v>
      </c>
      <c r="D58" s="47">
        <v>78223</v>
      </c>
      <c r="E58" s="48" t="s">
        <v>386</v>
      </c>
      <c r="F58" s="48" t="s">
        <v>185</v>
      </c>
    </row>
    <row r="59" spans="1:6" x14ac:dyDescent="0.2">
      <c r="A59" s="45" t="s">
        <v>186</v>
      </c>
      <c r="B59" s="46" t="s">
        <v>387</v>
      </c>
      <c r="C59" s="46" t="s">
        <v>187</v>
      </c>
      <c r="D59" s="47">
        <v>78210</v>
      </c>
      <c r="E59" s="48" t="s">
        <v>388</v>
      </c>
      <c r="F59" s="48" t="s">
        <v>188</v>
      </c>
    </row>
    <row r="60" spans="1:6" x14ac:dyDescent="0.2">
      <c r="A60" s="45" t="s">
        <v>189</v>
      </c>
      <c r="B60" s="46" t="s">
        <v>190</v>
      </c>
      <c r="C60" s="46" t="s">
        <v>191</v>
      </c>
      <c r="D60" s="47">
        <v>78214</v>
      </c>
      <c r="E60" s="48" t="s">
        <v>389</v>
      </c>
      <c r="F60" s="48" t="s">
        <v>192</v>
      </c>
    </row>
    <row r="61" spans="1:6" x14ac:dyDescent="0.2">
      <c r="A61" s="45" t="s">
        <v>193</v>
      </c>
      <c r="B61" s="46" t="s">
        <v>194</v>
      </c>
      <c r="C61" s="46" t="s">
        <v>390</v>
      </c>
      <c r="D61" s="47">
        <v>78220</v>
      </c>
      <c r="E61" s="48" t="s">
        <v>391</v>
      </c>
      <c r="F61" s="48" t="s">
        <v>195</v>
      </c>
    </row>
    <row r="62" spans="1:6" x14ac:dyDescent="0.2">
      <c r="A62" s="45" t="s">
        <v>514</v>
      </c>
      <c r="B62" s="46" t="s">
        <v>515</v>
      </c>
      <c r="C62" s="46" t="s">
        <v>72</v>
      </c>
      <c r="D62" s="47">
        <v>78207</v>
      </c>
      <c r="E62" s="48" t="s">
        <v>333</v>
      </c>
      <c r="F62" s="48" t="s">
        <v>516</v>
      </c>
    </row>
    <row r="63" spans="1:6" x14ac:dyDescent="0.2">
      <c r="A63" s="45" t="s">
        <v>196</v>
      </c>
      <c r="B63" s="46" t="s">
        <v>197</v>
      </c>
      <c r="C63" s="46" t="s">
        <v>198</v>
      </c>
      <c r="D63" s="47">
        <v>78228</v>
      </c>
      <c r="E63" s="48" t="s">
        <v>392</v>
      </c>
      <c r="F63" s="48" t="s">
        <v>199</v>
      </c>
    </row>
    <row r="64" spans="1:6" x14ac:dyDescent="0.2">
      <c r="A64" s="45" t="s">
        <v>249</v>
      </c>
      <c r="B64" s="46" t="s">
        <v>250</v>
      </c>
      <c r="C64" s="46" t="s">
        <v>393</v>
      </c>
      <c r="D64" s="47">
        <v>78207</v>
      </c>
      <c r="E64" s="48" t="s">
        <v>394</v>
      </c>
      <c r="F64" s="48" t="s">
        <v>251</v>
      </c>
    </row>
    <row r="65" spans="1:6" x14ac:dyDescent="0.2">
      <c r="A65" s="45" t="s">
        <v>200</v>
      </c>
      <c r="B65" s="46" t="s">
        <v>201</v>
      </c>
      <c r="C65" s="46" t="s">
        <v>202</v>
      </c>
      <c r="D65" s="47">
        <v>78210</v>
      </c>
      <c r="E65" s="48" t="s">
        <v>395</v>
      </c>
      <c r="F65" s="48" t="s">
        <v>203</v>
      </c>
    </row>
    <row r="66" spans="1:6" x14ac:dyDescent="0.2">
      <c r="A66" s="45" t="s">
        <v>294</v>
      </c>
      <c r="B66" s="46" t="s">
        <v>396</v>
      </c>
      <c r="C66" s="46" t="s">
        <v>397</v>
      </c>
      <c r="D66" s="47">
        <v>78220</v>
      </c>
      <c r="E66" s="48" t="s">
        <v>398</v>
      </c>
      <c r="F66" s="48" t="s">
        <v>295</v>
      </c>
    </row>
    <row r="67" spans="1:6" x14ac:dyDescent="0.2">
      <c r="A67" s="45" t="s">
        <v>204</v>
      </c>
      <c r="B67" s="46" t="s">
        <v>205</v>
      </c>
      <c r="C67" s="46" t="s">
        <v>206</v>
      </c>
      <c r="D67" s="47">
        <v>78226</v>
      </c>
      <c r="E67" s="48" t="s">
        <v>399</v>
      </c>
      <c r="F67" s="48" t="s">
        <v>207</v>
      </c>
    </row>
    <row r="68" spans="1:6" x14ac:dyDescent="0.2">
      <c r="A68" s="45" t="s">
        <v>208</v>
      </c>
      <c r="B68" s="46" t="s">
        <v>209</v>
      </c>
      <c r="C68" s="46" t="s">
        <v>210</v>
      </c>
      <c r="D68" s="47">
        <v>78207</v>
      </c>
      <c r="E68" s="48" t="s">
        <v>400</v>
      </c>
      <c r="F68" s="48" t="s">
        <v>211</v>
      </c>
    </row>
    <row r="69" spans="1:6" x14ac:dyDescent="0.2">
      <c r="A69" s="45" t="s">
        <v>212</v>
      </c>
      <c r="B69" s="46" t="s">
        <v>213</v>
      </c>
      <c r="C69" s="46" t="s">
        <v>214</v>
      </c>
      <c r="D69" s="47">
        <v>78209</v>
      </c>
      <c r="E69" s="48" t="s">
        <v>401</v>
      </c>
      <c r="F69" s="48" t="s">
        <v>215</v>
      </c>
    </row>
    <row r="70" spans="1:6" x14ac:dyDescent="0.2">
      <c r="A70" s="45" t="s">
        <v>122</v>
      </c>
      <c r="B70" s="46" t="s">
        <v>123</v>
      </c>
      <c r="C70" s="46" t="s">
        <v>124</v>
      </c>
      <c r="D70" s="47">
        <v>78202</v>
      </c>
      <c r="E70" s="48" t="s">
        <v>360</v>
      </c>
      <c r="F70" s="48" t="s">
        <v>125</v>
      </c>
    </row>
    <row r="71" spans="1:6" x14ac:dyDescent="0.2">
      <c r="A71" s="45" t="s">
        <v>216</v>
      </c>
      <c r="B71" s="46" t="s">
        <v>217</v>
      </c>
      <c r="C71" s="46" t="s">
        <v>218</v>
      </c>
      <c r="D71" s="47">
        <v>78228</v>
      </c>
      <c r="E71" s="48" t="s">
        <v>402</v>
      </c>
      <c r="F71" s="48" t="s">
        <v>219</v>
      </c>
    </row>
    <row r="72" spans="1:6" x14ac:dyDescent="0.2">
      <c r="A72" s="45" t="s">
        <v>220</v>
      </c>
      <c r="B72" s="46" t="s">
        <v>221</v>
      </c>
      <c r="C72" s="46" t="s">
        <v>222</v>
      </c>
      <c r="D72" s="47">
        <v>78207</v>
      </c>
      <c r="E72" s="48" t="s">
        <v>403</v>
      </c>
      <c r="F72" s="48" t="s">
        <v>223</v>
      </c>
    </row>
    <row r="73" spans="1:6" x14ac:dyDescent="0.2">
      <c r="A73" s="45" t="s">
        <v>224</v>
      </c>
      <c r="B73" s="46" t="s">
        <v>225</v>
      </c>
      <c r="C73" s="46" t="s">
        <v>226</v>
      </c>
      <c r="D73" s="47">
        <v>78201</v>
      </c>
      <c r="E73" s="48" t="s">
        <v>404</v>
      </c>
      <c r="F73" s="48" t="s">
        <v>227</v>
      </c>
    </row>
    <row r="74" spans="1:6" x14ac:dyDescent="0.2">
      <c r="A74" s="45" t="s">
        <v>228</v>
      </c>
      <c r="B74" s="46" t="s">
        <v>229</v>
      </c>
      <c r="C74" s="46" t="s">
        <v>230</v>
      </c>
      <c r="D74" s="47">
        <v>78220</v>
      </c>
      <c r="E74" s="48" t="s">
        <v>405</v>
      </c>
      <c r="F74" s="48" t="s">
        <v>231</v>
      </c>
    </row>
    <row r="75" spans="1:6" x14ac:dyDescent="0.2">
      <c r="A75" s="45" t="s">
        <v>232</v>
      </c>
      <c r="B75" s="46" t="s">
        <v>233</v>
      </c>
      <c r="C75" s="46" t="s">
        <v>234</v>
      </c>
      <c r="D75" s="47">
        <v>78201</v>
      </c>
      <c r="E75" s="48" t="s">
        <v>406</v>
      </c>
      <c r="F75" s="48" t="s">
        <v>235</v>
      </c>
    </row>
    <row r="76" spans="1:6" x14ac:dyDescent="0.2">
      <c r="A76" s="45" t="s">
        <v>238</v>
      </c>
      <c r="B76" s="46" t="s">
        <v>239</v>
      </c>
      <c r="C76" s="46" t="s">
        <v>240</v>
      </c>
      <c r="D76" s="47">
        <v>78207</v>
      </c>
      <c r="E76" s="48" t="s">
        <v>408</v>
      </c>
      <c r="F76" s="48" t="s">
        <v>241</v>
      </c>
    </row>
    <row r="77" spans="1:6" x14ac:dyDescent="0.2">
      <c r="A77" s="45" t="s">
        <v>242</v>
      </c>
      <c r="B77" s="46" t="s">
        <v>243</v>
      </c>
      <c r="C77" s="46" t="s">
        <v>244</v>
      </c>
      <c r="D77" s="47">
        <v>78208</v>
      </c>
      <c r="E77" s="48" t="s">
        <v>409</v>
      </c>
      <c r="F77" s="48" t="s">
        <v>245</v>
      </c>
    </row>
    <row r="78" spans="1:6" x14ac:dyDescent="0.2">
      <c r="A78" s="45" t="s">
        <v>246</v>
      </c>
      <c r="B78" s="46" t="s">
        <v>410</v>
      </c>
      <c r="C78" s="46" t="s">
        <v>247</v>
      </c>
      <c r="D78" s="47">
        <v>78210</v>
      </c>
      <c r="E78" s="48" t="s">
        <v>411</v>
      </c>
      <c r="F78" s="48" t="s">
        <v>248</v>
      </c>
    </row>
    <row r="79" spans="1:6" x14ac:dyDescent="0.2">
      <c r="A79" s="45" t="s">
        <v>252</v>
      </c>
      <c r="B79" s="46" t="s">
        <v>490</v>
      </c>
      <c r="C79" s="46" t="s">
        <v>253</v>
      </c>
      <c r="D79" s="47">
        <v>78212</v>
      </c>
      <c r="E79" s="48" t="s">
        <v>412</v>
      </c>
      <c r="F79" s="48" t="s">
        <v>254</v>
      </c>
    </row>
    <row r="80" spans="1:6" x14ac:dyDescent="0.2">
      <c r="A80" s="45" t="s">
        <v>113</v>
      </c>
      <c r="B80" s="46" t="s">
        <v>352</v>
      </c>
      <c r="C80" s="46" t="s">
        <v>353</v>
      </c>
      <c r="D80" s="47">
        <v>78207</v>
      </c>
      <c r="E80" s="48" t="s">
        <v>354</v>
      </c>
      <c r="F80" s="48" t="s">
        <v>114</v>
      </c>
    </row>
    <row r="81" spans="1:6" x14ac:dyDescent="0.2">
      <c r="A81" s="45" t="s">
        <v>443</v>
      </c>
      <c r="B81" s="46" t="s">
        <v>444</v>
      </c>
      <c r="C81" s="46" t="s">
        <v>98</v>
      </c>
      <c r="D81" s="47">
        <v>78212</v>
      </c>
      <c r="E81" s="48" t="s">
        <v>344</v>
      </c>
      <c r="F81" s="48" t="s">
        <v>99</v>
      </c>
    </row>
    <row r="82" spans="1:6" x14ac:dyDescent="0.2">
      <c r="A82" s="45" t="s">
        <v>255</v>
      </c>
      <c r="B82" s="46" t="s">
        <v>256</v>
      </c>
      <c r="C82" s="46" t="s">
        <v>257</v>
      </c>
      <c r="D82" s="47">
        <v>78223</v>
      </c>
      <c r="E82" s="48" t="s">
        <v>413</v>
      </c>
      <c r="F82" s="48" t="s">
        <v>258</v>
      </c>
    </row>
    <row r="83" spans="1:6" x14ac:dyDescent="0.2">
      <c r="A83" s="45" t="s">
        <v>259</v>
      </c>
      <c r="B83" s="46" t="s">
        <v>260</v>
      </c>
      <c r="C83" s="46" t="s">
        <v>261</v>
      </c>
      <c r="D83" s="47">
        <v>78203</v>
      </c>
      <c r="E83" s="48" t="s">
        <v>414</v>
      </c>
      <c r="F83" s="48" t="s">
        <v>262</v>
      </c>
    </row>
    <row r="84" spans="1:6" x14ac:dyDescent="0.2">
      <c r="A84" s="45" t="s">
        <v>488</v>
      </c>
      <c r="B84" s="46" t="s">
        <v>445</v>
      </c>
      <c r="C84" s="46" t="s">
        <v>263</v>
      </c>
      <c r="D84" s="47">
        <v>78210</v>
      </c>
      <c r="E84" s="48" t="s">
        <v>415</v>
      </c>
      <c r="F84" s="48" t="s">
        <v>264</v>
      </c>
    </row>
    <row r="85" spans="1:6" x14ac:dyDescent="0.2">
      <c r="A85" s="45" t="s">
        <v>265</v>
      </c>
      <c r="B85" s="46" t="s">
        <v>266</v>
      </c>
      <c r="C85" s="46" t="s">
        <v>267</v>
      </c>
      <c r="D85" s="47">
        <v>78210</v>
      </c>
      <c r="E85" s="48" t="s">
        <v>416</v>
      </c>
      <c r="F85" s="48" t="s">
        <v>268</v>
      </c>
    </row>
    <row r="86" spans="1:6" x14ac:dyDescent="0.2">
      <c r="A86" s="45" t="s">
        <v>269</v>
      </c>
      <c r="B86" s="46" t="s">
        <v>270</v>
      </c>
      <c r="C86" s="46" t="s">
        <v>271</v>
      </c>
      <c r="D86" s="47">
        <v>78207</v>
      </c>
      <c r="E86" s="48" t="s">
        <v>417</v>
      </c>
      <c r="F86" s="48" t="s">
        <v>272</v>
      </c>
    </row>
    <row r="87" spans="1:6" x14ac:dyDescent="0.2">
      <c r="A87" s="45" t="s">
        <v>273</v>
      </c>
      <c r="B87" s="46" t="s">
        <v>274</v>
      </c>
      <c r="C87" s="46" t="s">
        <v>275</v>
      </c>
      <c r="D87" s="47">
        <v>78202</v>
      </c>
      <c r="E87" s="48" t="s">
        <v>418</v>
      </c>
      <c r="F87" s="48" t="s">
        <v>276</v>
      </c>
    </row>
    <row r="88" spans="1:6" x14ac:dyDescent="0.2">
      <c r="A88" s="45" t="s">
        <v>277</v>
      </c>
      <c r="B88" s="46" t="s">
        <v>278</v>
      </c>
      <c r="C88" s="46" t="s">
        <v>279</v>
      </c>
      <c r="D88" s="47">
        <v>78201</v>
      </c>
      <c r="E88" s="48" t="s">
        <v>419</v>
      </c>
      <c r="F88" s="48" t="s">
        <v>280</v>
      </c>
    </row>
    <row r="89" spans="1:6" x14ac:dyDescent="0.2">
      <c r="A89" s="45" t="s">
        <v>281</v>
      </c>
      <c r="B89" s="46" t="s">
        <v>491</v>
      </c>
      <c r="C89" s="46" t="s">
        <v>282</v>
      </c>
      <c r="D89" s="47">
        <v>78201</v>
      </c>
      <c r="E89" s="48" t="s">
        <v>420</v>
      </c>
      <c r="F89" s="48" t="s">
        <v>283</v>
      </c>
    </row>
    <row r="90" spans="1:6" x14ac:dyDescent="0.2">
      <c r="A90" s="45" t="s">
        <v>284</v>
      </c>
      <c r="B90" s="46" t="s">
        <v>285</v>
      </c>
      <c r="C90" s="46" t="s">
        <v>286</v>
      </c>
      <c r="D90" s="47">
        <v>78228</v>
      </c>
      <c r="E90" s="48" t="s">
        <v>421</v>
      </c>
      <c r="F90" s="48" t="s">
        <v>287</v>
      </c>
    </row>
    <row r="91" spans="1:6" x14ac:dyDescent="0.2">
      <c r="A91" s="45" t="s">
        <v>431</v>
      </c>
      <c r="B91" s="46" t="s">
        <v>432</v>
      </c>
      <c r="C91" s="46" t="s">
        <v>433</v>
      </c>
      <c r="D91" s="47">
        <v>78220</v>
      </c>
      <c r="E91" s="48" t="s">
        <v>434</v>
      </c>
      <c r="F91" s="48" t="s">
        <v>435</v>
      </c>
    </row>
    <row r="92" spans="1:6" x14ac:dyDescent="0.2">
      <c r="A92" s="45" t="s">
        <v>291</v>
      </c>
      <c r="B92" s="46" t="s">
        <v>422</v>
      </c>
      <c r="C92" s="46" t="s">
        <v>292</v>
      </c>
      <c r="D92" s="47">
        <v>78202</v>
      </c>
      <c r="E92" s="48" t="s">
        <v>423</v>
      </c>
      <c r="F92" s="48" t="s">
        <v>293</v>
      </c>
    </row>
    <row r="93" spans="1:6" x14ac:dyDescent="0.2">
      <c r="A93" s="45" t="s">
        <v>446</v>
      </c>
      <c r="B93" s="46" t="s">
        <v>447</v>
      </c>
      <c r="C93" s="49" t="s">
        <v>467</v>
      </c>
      <c r="D93" s="47">
        <v>78212</v>
      </c>
      <c r="E93" s="48" t="s">
        <v>468</v>
      </c>
      <c r="F93" s="48" t="s">
        <v>469</v>
      </c>
    </row>
    <row r="94" spans="1:6" x14ac:dyDescent="0.2">
      <c r="A94" s="45" t="s">
        <v>448</v>
      </c>
      <c r="B94" s="46" t="s">
        <v>449</v>
      </c>
      <c r="C94" s="49" t="s">
        <v>477</v>
      </c>
      <c r="D94" s="47">
        <v>78223</v>
      </c>
      <c r="E94" s="48" t="s">
        <v>478</v>
      </c>
      <c r="F94" s="48" t="s">
        <v>479</v>
      </c>
    </row>
    <row r="95" spans="1:6" x14ac:dyDescent="0.2">
      <c r="A95" s="45" t="s">
        <v>450</v>
      </c>
      <c r="B95" s="46" t="s">
        <v>451</v>
      </c>
      <c r="C95" s="49" t="s">
        <v>480</v>
      </c>
      <c r="D95" s="47">
        <v>78213</v>
      </c>
      <c r="E95" s="48" t="s">
        <v>481</v>
      </c>
      <c r="F95" s="48" t="s">
        <v>482</v>
      </c>
    </row>
    <row r="96" spans="1:6" x14ac:dyDescent="0.2">
      <c r="A96" s="45" t="s">
        <v>452</v>
      </c>
      <c r="B96" s="46" t="s">
        <v>453</v>
      </c>
      <c r="C96" s="49" t="s">
        <v>483</v>
      </c>
      <c r="D96" s="47">
        <v>78210</v>
      </c>
      <c r="E96" s="48" t="s">
        <v>484</v>
      </c>
      <c r="F96" s="48" t="s">
        <v>485</v>
      </c>
    </row>
    <row r="97" spans="1:6" x14ac:dyDescent="0.2">
      <c r="A97" s="53" t="s">
        <v>296</v>
      </c>
      <c r="B97" s="46" t="s">
        <v>424</v>
      </c>
      <c r="C97" s="46" t="s">
        <v>297</v>
      </c>
      <c r="D97" s="47">
        <v>78223</v>
      </c>
      <c r="E97" s="48" t="s">
        <v>309</v>
      </c>
      <c r="F97" s="48" t="s">
        <v>425</v>
      </c>
    </row>
    <row r="98" spans="1:6" x14ac:dyDescent="0.2">
      <c r="A98" s="53" t="s">
        <v>298</v>
      </c>
      <c r="B98" s="46" t="s">
        <v>455</v>
      </c>
      <c r="C98" s="46" t="s">
        <v>426</v>
      </c>
      <c r="D98" s="47">
        <v>78220</v>
      </c>
      <c r="E98" s="48" t="s">
        <v>427</v>
      </c>
      <c r="F98" s="48" t="s">
        <v>299</v>
      </c>
    </row>
    <row r="99" spans="1:6" x14ac:dyDescent="0.2">
      <c r="A99" s="45" t="s">
        <v>300</v>
      </c>
      <c r="B99" s="46" t="s">
        <v>456</v>
      </c>
      <c r="C99" s="46" t="s">
        <v>301</v>
      </c>
      <c r="D99" s="47">
        <v>78219</v>
      </c>
      <c r="E99" s="48" t="s">
        <v>428</v>
      </c>
      <c r="F99" s="48" t="s">
        <v>302</v>
      </c>
    </row>
    <row r="100" spans="1:6" x14ac:dyDescent="0.2">
      <c r="A100" s="45" t="s">
        <v>303</v>
      </c>
      <c r="B100" s="46" t="s">
        <v>457</v>
      </c>
      <c r="C100" s="46" t="s">
        <v>304</v>
      </c>
      <c r="D100" s="47">
        <v>78204</v>
      </c>
      <c r="E100" s="48" t="s">
        <v>429</v>
      </c>
      <c r="F100" s="48" t="s">
        <v>305</v>
      </c>
    </row>
    <row r="101" spans="1:6" x14ac:dyDescent="0.2">
      <c r="A101" s="45" t="s">
        <v>306</v>
      </c>
      <c r="B101" s="46" t="s">
        <v>459</v>
      </c>
      <c r="C101" s="46" t="s">
        <v>307</v>
      </c>
      <c r="D101" s="47">
        <v>78202</v>
      </c>
      <c r="E101" s="48" t="s">
        <v>430</v>
      </c>
      <c r="F101" s="48" t="s">
        <v>308</v>
      </c>
    </row>
    <row r="102" spans="1:6" x14ac:dyDescent="0.2">
      <c r="A102" s="45" t="s">
        <v>458</v>
      </c>
      <c r="B102" s="46" t="s">
        <v>461</v>
      </c>
      <c r="C102" s="46" t="s">
        <v>236</v>
      </c>
      <c r="D102" s="47">
        <v>78201</v>
      </c>
      <c r="E102" s="48" t="s">
        <v>407</v>
      </c>
      <c r="F102" s="48" t="s">
        <v>237</v>
      </c>
    </row>
    <row r="103" spans="1:6" x14ac:dyDescent="0.2">
      <c r="A103" s="45" t="s">
        <v>454</v>
      </c>
      <c r="B103" s="54" t="s">
        <v>460</v>
      </c>
      <c r="C103" s="49" t="s">
        <v>470</v>
      </c>
      <c r="D103" s="55">
        <v>78212</v>
      </c>
      <c r="E103" s="48" t="s">
        <v>487</v>
      </c>
      <c r="F103" s="48" t="s">
        <v>486</v>
      </c>
    </row>
    <row r="104" spans="1:6" x14ac:dyDescent="0.2">
      <c r="A104" s="38"/>
      <c r="B104" s="21"/>
      <c r="C104" s="40"/>
      <c r="D104" s="41"/>
      <c r="E104" s="23"/>
      <c r="F104" s="23"/>
    </row>
    <row r="105" spans="1:6" x14ac:dyDescent="0.2">
      <c r="A105" s="38"/>
      <c r="B105" s="21"/>
      <c r="C105" s="40"/>
      <c r="D105" s="41"/>
      <c r="E105" s="23"/>
      <c r="F105" s="23"/>
    </row>
    <row r="106" spans="1:6" x14ac:dyDescent="0.2">
      <c r="A106" s="42"/>
      <c r="B106" s="41"/>
      <c r="C106" s="41"/>
      <c r="D106" s="41"/>
      <c r="E106" s="43"/>
      <c r="F106" s="43"/>
    </row>
    <row r="107" spans="1:6" x14ac:dyDescent="0.2">
      <c r="A107" s="42"/>
      <c r="B107" s="41"/>
      <c r="C107" s="41"/>
      <c r="D107" s="41"/>
      <c r="E107" s="43"/>
      <c r="F107" s="23"/>
    </row>
    <row r="108" spans="1:6" x14ac:dyDescent="0.2">
      <c r="A108" s="38"/>
      <c r="B108" s="21"/>
      <c r="C108" s="41"/>
      <c r="D108" s="41"/>
      <c r="E108" s="23"/>
      <c r="F108" s="23"/>
    </row>
    <row r="109" spans="1:6" x14ac:dyDescent="0.2">
      <c r="A109" s="38"/>
      <c r="B109" s="21"/>
      <c r="C109" s="41"/>
      <c r="D109" s="41"/>
      <c r="E109" s="23"/>
      <c r="F109" s="23"/>
    </row>
    <row r="110" spans="1:6" x14ac:dyDescent="0.2">
      <c r="A110" s="38"/>
      <c r="B110" s="21"/>
      <c r="C110" s="41"/>
      <c r="D110" s="41"/>
      <c r="E110" s="23"/>
      <c r="F110" s="23"/>
    </row>
    <row r="111" spans="1:6" x14ac:dyDescent="0.2">
      <c r="A111" s="38"/>
      <c r="B111" s="21"/>
      <c r="C111" s="41"/>
      <c r="D111" s="41"/>
      <c r="E111" s="23"/>
      <c r="F111" s="23"/>
    </row>
    <row r="112" spans="1:6" x14ac:dyDescent="0.2">
      <c r="A112" s="38"/>
      <c r="C112" s="44"/>
      <c r="E112" s="23"/>
      <c r="F112" s="23"/>
    </row>
    <row r="113" spans="1:6" x14ac:dyDescent="0.2">
      <c r="A113" s="38"/>
      <c r="B113" s="21"/>
      <c r="C113" s="40"/>
      <c r="D113" s="41"/>
      <c r="E113" s="23"/>
      <c r="F113" s="23"/>
    </row>
    <row r="114" spans="1:6" x14ac:dyDescent="0.2">
      <c r="A114" s="42"/>
      <c r="B114" s="41"/>
      <c r="C114" s="41"/>
      <c r="D114" s="41"/>
      <c r="E114" s="43"/>
      <c r="F114" s="43"/>
    </row>
    <row r="115" spans="1:6" x14ac:dyDescent="0.2">
      <c r="A115" s="42"/>
      <c r="B115" s="41"/>
      <c r="C115" s="41"/>
      <c r="D115" s="41"/>
      <c r="E115" s="43"/>
      <c r="F115" s="43"/>
    </row>
    <row r="116" spans="1:6" x14ac:dyDescent="0.2">
      <c r="A116" s="42"/>
      <c r="B116" s="41"/>
      <c r="C116" s="41"/>
      <c r="D116" s="41"/>
      <c r="E116" s="43"/>
      <c r="F116" s="23"/>
    </row>
    <row r="117" spans="1:6" x14ac:dyDescent="0.2">
      <c r="A117" s="38"/>
      <c r="B117" s="21"/>
      <c r="C117" s="41"/>
      <c r="D117" s="41"/>
      <c r="E117" s="23"/>
      <c r="F117" s="23"/>
    </row>
    <row r="118" spans="1:6" x14ac:dyDescent="0.2">
      <c r="A118" s="38"/>
      <c r="B118" s="21"/>
      <c r="C118" s="41"/>
      <c r="D118" s="41"/>
      <c r="E118" s="23"/>
      <c r="F118" s="23"/>
    </row>
    <row r="119" spans="1:6" x14ac:dyDescent="0.2">
      <c r="A119" s="38"/>
      <c r="B119" s="21"/>
      <c r="C119" s="41"/>
      <c r="D119" s="41"/>
      <c r="E119" s="23"/>
      <c r="F119" s="23"/>
    </row>
    <row r="120" spans="1:6" x14ac:dyDescent="0.2">
      <c r="A120" s="38"/>
      <c r="B120" s="21"/>
      <c r="C120" s="41"/>
      <c r="D120" s="41"/>
      <c r="E120" s="23"/>
      <c r="F120" s="23"/>
    </row>
    <row r="121" spans="1:6" x14ac:dyDescent="0.2">
      <c r="A121" s="38"/>
      <c r="C121" s="44"/>
      <c r="E121" s="23"/>
      <c r="F121" s="23"/>
    </row>
  </sheetData>
  <sheetProtection algorithmName="SHA-512" hashValue="/RGbIBVw7+1ror2kQEvFUpN09HoVWO4xOnzWZlkbDWS6/Q9+ol+1a81rjwv2pv3LVDzSCDTriDtlnOh0CemR9g==" saltValue="BGvcaRFghss64ucN+ifM4w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Adv Reimb P.1</vt:lpstr>
      <vt:lpstr>Adv Reimb P.2</vt:lpstr>
      <vt:lpstr>CAMPUS</vt:lpstr>
    </vt:vector>
  </TitlesOfParts>
  <Company>San Antonio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</dc:creator>
  <cp:lastModifiedBy>Gonzalez, Maria E</cp:lastModifiedBy>
  <cp:lastPrinted>2013-06-24T14:01:41Z</cp:lastPrinted>
  <dcterms:created xsi:type="dcterms:W3CDTF">2004-05-12T21:18:56Z</dcterms:created>
  <dcterms:modified xsi:type="dcterms:W3CDTF">2020-07-08T19:04:34Z</dcterms:modified>
</cp:coreProperties>
</file>